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520" activeTab="2"/>
  </bookViews>
  <sheets>
    <sheet name="Gráfico1" sheetId="1" r:id="rId1"/>
    <sheet name="Gráfico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<sst xmlns="http://schemas.openxmlformats.org/spreadsheetml/2006/main" count="328" uniqueCount="109">
  <si>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</si>
  <si>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</si>
  <si>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</si>
  <si>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</si>
  <si>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</si>
  <si>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</si>
  <si>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</si>
  <si>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</si>
  <si>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</si>
  <si>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</si>
  <si>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</si>
  <si>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</si>
  <si>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</si>
  <si>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</si>
  <si>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</si>
  <si>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</si>
  <si>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</si>
  <si>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</si>
  <si>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</si>
  <si>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</si>
  <si>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</si>
  <si>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</si>
  <si>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</si>
  <si>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</si>
  <si>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</si>
  <si>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</si>
  <si>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</si>
  <si>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</si>
  <si>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</si>
  <si>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</si>
  <si>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</si>
  <si>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</si>
  <si>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</si>
  <si>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</si>
  <si>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</si>
  <si>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</si>
  <si>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</si>
  <si>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</si>
  <si>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</si>
  <si>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</si>
  <si>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</si>
  <si>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</si>
  <si>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</si>
  <si>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</si>
  <si>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</si>
  <si>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</si>
  <si>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</si>
  <si>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</si>
  <si>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</si>
  <si>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</si>
  <si>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</si>
  <si>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</si>
  <si>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</si>
  <si>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</si>
  <si>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</si>
  <si>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</si>
  <si>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</si>
  <si>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</si>
  <si>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</si>
  <si>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</si>
  <si>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</si>
  <si>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</si>
  <si>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</si>
  <si>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</si>
  <si>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</si>
  <si>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</si>
  <si>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</si>
  <si>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</si>
  <si>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PROYECTOS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</si>
  <si>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</si>
  <si>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</si>
  <si>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</si>
  <si>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</si>
  <si>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</si>
  <si>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</si>
  <si>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</si>
  <si>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</si>
  <si>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</si>
  <si>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</si>
  <si>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</si>
  <si>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</si>
  <si>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</si>
  <si>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ESTUDIOS BASICOS</t>
  </si>
  <si>
    <t>PROGRAMAS DE INVERSION</t>
  </si>
  <si>
    <t xml:space="preserve">Teléfono                                            </t>
  </si>
  <si>
    <t xml:space="preserve">Cargo                                   </t>
  </si>
  <si>
    <t>PRESTACIONES SOCIALES DEL EMPLEADOR</t>
  </si>
  <si>
    <t>PRESUPUESTO INICIAL</t>
  </si>
  <si>
    <t>PRESUPUESTO VIGENTE</t>
  </si>
  <si>
    <t>TOTAL GASTOS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</si>
  <si>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</si>
  <si>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</si>
  <si>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</si>
  <si>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</si>
  <si>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</si>
  <si>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</si>
  <si>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</si>
  <si>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</si>
  <si>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</si>
  <si>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</si>
  <si>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</si>
  <si>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</si>
  <si>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COMPENS.POR DAÑOS A TERCEROS Y/O A LA PROP.</t>
  </si>
  <si>
    <t>TOTAL ACUMULADO</t>
  </si>
  <si>
    <t>AREA : EDUCACION</t>
  </si>
  <si>
    <t>Nombre Responsable: RICARDO MOYA RAMIREZ</t>
  </si>
  <si>
    <t>JEFE DE FINANZAS DAEM</t>
  </si>
  <si>
    <t>(42) 2200119</t>
  </si>
  <si>
    <t>INFORME  DE  GASTOS  MUNICIPALES  MENSUALES   2018   -   Ley Nº20.237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</si>
</sst>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.00_-;\-* #,##0.00_-;_-* &quot;-&quot;??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&quot;$&quot;\ * #,##0_-;\-&quot;$&quot;\ * #,##0_-;_-&quot;$&quot;\ * &quot;-&quot;_-;_-@_-"/>
    <numFmt numFmtId="184" formatCode="0.000"/>
    <numFmt numFmtId="185" formatCode="0.0"/>
    <numFmt numFmtId="186" formatCode="#,##0.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_(* #,##0.0000_);_(* \(#,##0.0000\);_(* &quot;-&quot;??_);_(@_)"/>
    <numFmt numFmtId="191" formatCode="_-* #,##0_-;\-* #,##0_-;_-* &quot;-&quot;??_-;_-@_-"/>
    <numFmt numFmtId="192" formatCode="_ * #,##0_ ;_ * \-#,##0_ ;_ * &quot;-&quot;??_ ;_ @_ "/>
    <numFmt numFmtId="193" formatCode="_(* #,##0.00000_);_(* \(#,##0.00000\);_(* &quot;-&quot;??_);_(@_)"/>
    <numFmt numFmtId="194" formatCode="_(* #,##0.000000_);_(* \(#,##0.000000\);_(* &quot;-&quot;?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u val="single"/>
      <sz val="1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 quotePrefix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89" fontId="3" fillId="33" borderId="10" xfId="48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/>
    </xf>
    <xf numFmtId="3" fontId="4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3" fontId="3" fillId="34" borderId="0" xfId="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>
      <alignment/>
    </xf>
    <xf numFmtId="49" fontId="7" fillId="34" borderId="0" xfId="0" applyNumberFormat="1" applyFont="1" applyFill="1" applyBorder="1" applyAlignment="1" applyProtection="1" quotePrefix="1">
      <alignment horizontal="center"/>
      <protection/>
    </xf>
    <xf numFmtId="3" fontId="9" fillId="34" borderId="0" xfId="0" applyNumberFormat="1" applyFont="1" applyFill="1" applyBorder="1" applyAlignment="1" applyProtection="1">
      <alignment horizontal="right"/>
      <protection/>
    </xf>
    <xf numFmtId="3" fontId="11" fillId="34" borderId="0" xfId="0" applyNumberFormat="1" applyFont="1" applyFill="1" applyBorder="1" applyAlignment="1" applyProtection="1">
      <alignment horizontal="right" vertical="center" wrapText="1"/>
      <protection/>
    </xf>
    <xf numFmtId="189" fontId="11" fillId="34" borderId="0" xfId="48" applyNumberFormat="1" applyFont="1" applyFill="1" applyBorder="1" applyAlignment="1" applyProtection="1">
      <alignment horizontal="right" vertical="center" wrapText="1"/>
      <protection/>
    </xf>
    <xf numFmtId="3" fontId="8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 applyProtection="1">
      <alignment horizontal="center"/>
      <protection/>
    </xf>
    <xf numFmtId="49" fontId="4" fillId="35" borderId="13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 wrapText="1"/>
      <protection/>
    </xf>
    <xf numFmtId="189" fontId="8" fillId="36" borderId="14" xfId="48" applyNumberFormat="1" applyFont="1" applyFill="1" applyBorder="1" applyAlignment="1" applyProtection="1">
      <alignment horizontal="right" vertical="center" wrapText="1"/>
      <protection/>
    </xf>
    <xf numFmtId="3" fontId="3" fillId="35" borderId="15" xfId="0" applyNumberFormat="1" applyFont="1" applyFill="1" applyBorder="1" applyAlignment="1">
      <alignment/>
    </xf>
    <xf numFmtId="0" fontId="9" fillId="37" borderId="16" xfId="0" applyFont="1" applyFill="1" applyBorder="1" applyAlignment="1" applyProtection="1">
      <alignment horizontal="left" vertical="top" textRotation="180"/>
      <protection/>
    </xf>
    <xf numFmtId="0" fontId="9" fillId="37" borderId="16" xfId="0" applyFont="1" applyFill="1" applyBorder="1" applyAlignment="1" applyProtection="1">
      <alignment vertical="top" textRotation="180"/>
      <protection/>
    </xf>
    <xf numFmtId="0" fontId="12" fillId="37" borderId="16" xfId="0" applyFont="1" applyFill="1" applyBorder="1" applyAlignment="1" applyProtection="1">
      <alignment horizontal="center" vertical="center"/>
      <protection/>
    </xf>
    <xf numFmtId="0" fontId="9" fillId="37" borderId="10" xfId="0" applyFont="1" applyFill="1" applyBorder="1" applyAlignment="1" applyProtection="1">
      <alignment horizontal="left"/>
      <protection/>
    </xf>
    <xf numFmtId="49" fontId="9" fillId="37" borderId="10" xfId="0" applyNumberFormat="1" applyFont="1" applyFill="1" applyBorder="1" applyAlignment="1" applyProtection="1">
      <alignment/>
      <protection/>
    </xf>
    <xf numFmtId="49" fontId="9" fillId="37" borderId="10" xfId="0" applyNumberFormat="1" applyFont="1" applyFill="1" applyBorder="1" applyAlignment="1" applyProtection="1">
      <alignment horizontal="left"/>
      <protection/>
    </xf>
    <xf numFmtId="189" fontId="9" fillId="37" borderId="10" xfId="48" applyNumberFormat="1" applyFont="1" applyFill="1" applyBorder="1" applyAlignment="1" applyProtection="1">
      <alignment/>
      <protection/>
    </xf>
    <xf numFmtId="189" fontId="9" fillId="37" borderId="16" xfId="48" applyNumberFormat="1" applyFont="1" applyFill="1" applyBorder="1" applyAlignment="1" applyProtection="1">
      <alignment/>
      <protection locked="0"/>
    </xf>
    <xf numFmtId="189" fontId="8" fillId="36" borderId="17" xfId="48" applyNumberFormat="1" applyFont="1" applyFill="1" applyBorder="1" applyAlignment="1" applyProtection="1">
      <alignment horizontal="right" vertical="center" wrapText="1"/>
      <protection/>
    </xf>
    <xf numFmtId="189" fontId="8" fillId="36" borderId="18" xfId="48" applyNumberFormat="1" applyFont="1" applyFill="1" applyBorder="1" applyAlignment="1" applyProtection="1">
      <alignment horizontal="right" vertical="center" wrapText="1"/>
      <protection/>
    </xf>
    <xf numFmtId="3" fontId="4" fillId="35" borderId="13" xfId="0" applyNumberFormat="1" applyFont="1" applyFill="1" applyBorder="1" applyAlignment="1" applyProtection="1">
      <alignment horizontal="right"/>
      <protection/>
    </xf>
    <xf numFmtId="0" fontId="9" fillId="37" borderId="16" xfId="0" applyFont="1" applyFill="1" applyBorder="1" applyAlignment="1" applyProtection="1">
      <alignment horizontal="left"/>
      <protection/>
    </xf>
    <xf numFmtId="49" fontId="9" fillId="37" borderId="16" xfId="0" applyNumberFormat="1" applyFont="1" applyFill="1" applyBorder="1" applyAlignment="1" applyProtection="1">
      <alignment/>
      <protection/>
    </xf>
    <xf numFmtId="49" fontId="9" fillId="37" borderId="16" xfId="0" applyNumberFormat="1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horizontal="left"/>
      <protection/>
    </xf>
    <xf numFmtId="0" fontId="9" fillId="37" borderId="16" xfId="0" applyFont="1" applyFill="1" applyBorder="1" applyAlignment="1" applyProtection="1">
      <alignment horizontal="center" vertical="center" wrapText="1"/>
      <protection/>
    </xf>
    <xf numFmtId="189" fontId="8" fillId="36" borderId="19" xfId="48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/>
      <protection locked="0"/>
    </xf>
    <xf numFmtId="191" fontId="9" fillId="37" borderId="10" xfId="48" applyNumberFormat="1" applyFont="1" applyFill="1" applyBorder="1" applyAlignment="1" applyProtection="1">
      <alignment/>
      <protection/>
    </xf>
    <xf numFmtId="191" fontId="3" fillId="33" borderId="10" xfId="48" applyNumberFormat="1" applyFont="1" applyFill="1" applyBorder="1" applyAlignment="1" applyProtection="1">
      <alignment/>
      <protection locked="0"/>
    </xf>
    <xf numFmtId="191" fontId="9" fillId="37" borderId="16" xfId="48" applyNumberFormat="1" applyFont="1" applyFill="1" applyBorder="1" applyAlignment="1" applyProtection="1">
      <alignment/>
      <protection locked="0"/>
    </xf>
    <xf numFmtId="189" fontId="3" fillId="35" borderId="20" xfId="48" applyNumberFormat="1" applyFont="1" applyFill="1" applyBorder="1" applyAlignment="1" applyProtection="1">
      <alignment/>
      <protection locked="0"/>
    </xf>
    <xf numFmtId="189" fontId="3" fillId="35" borderId="12" xfId="48" applyNumberFormat="1" applyFont="1" applyFill="1" applyBorder="1" applyAlignment="1" applyProtection="1">
      <alignment/>
      <protection locked="0"/>
    </xf>
    <xf numFmtId="3" fontId="4" fillId="35" borderId="12" xfId="0" applyNumberFormat="1" applyFont="1" applyFill="1" applyBorder="1" applyAlignment="1" applyProtection="1">
      <alignment horizontal="right"/>
      <protection/>
    </xf>
    <xf numFmtId="189" fontId="3" fillId="37" borderId="10" xfId="48" applyNumberFormat="1" applyFont="1" applyFill="1" applyBorder="1" applyAlignment="1" applyProtection="1">
      <alignment/>
      <protection locked="0"/>
    </xf>
    <xf numFmtId="189" fontId="9" fillId="37" borderId="10" xfId="48" applyNumberFormat="1" applyFont="1" applyFill="1" applyBorder="1" applyAlignment="1" applyProtection="1">
      <alignment/>
      <protection locked="0"/>
    </xf>
    <xf numFmtId="189" fontId="3" fillId="35" borderId="13" xfId="48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/>
    </xf>
    <xf numFmtId="0" fontId="9" fillId="38" borderId="16" xfId="0" applyFont="1" applyFill="1" applyBorder="1" applyAlignment="1" applyProtection="1">
      <alignment horizontal="center" vertical="center" wrapText="1"/>
      <protection/>
    </xf>
    <xf numFmtId="189" fontId="3" fillId="33" borderId="10" xfId="48" applyNumberFormat="1" applyFont="1" applyFill="1" applyBorder="1" applyAlignment="1" applyProtection="1" quotePrefix="1">
      <alignment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36" borderId="19" xfId="0" applyFont="1" applyFill="1" applyBorder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75"/>
          <c:w val="0.880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Hoja1!$A$20:$A$104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25</c:v>
                </c:pt>
                <c:pt idx="30">
                  <c:v>25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Hoja1!$B$20:$B$104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Hoja1!$C$20:$C$104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Hoja1!$D$20:$D$104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Hoja1!$E$20:$E$104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Hoja1!$F$20:$F$104</c:f>
              <c:numCache>
                <c:ptCount val="85"/>
                <c:pt idx="0">
                  <c:v>0</c:v>
                </c:pt>
                <c:pt idx="1">
                  <c:v>3192969</c:v>
                </c:pt>
                <c:pt idx="2">
                  <c:v>853969</c:v>
                </c:pt>
                <c:pt idx="3">
                  <c:v>996000</c:v>
                </c:pt>
                <c:pt idx="4">
                  <c:v>1343000</c:v>
                </c:pt>
                <c:pt idx="5">
                  <c:v>0</c:v>
                </c:pt>
                <c:pt idx="6">
                  <c:v>629630</c:v>
                </c:pt>
                <c:pt idx="7">
                  <c:v>31990</c:v>
                </c:pt>
                <c:pt idx="8">
                  <c:v>31630</c:v>
                </c:pt>
                <c:pt idx="9">
                  <c:v>19275</c:v>
                </c:pt>
                <c:pt idx="10">
                  <c:v>181238</c:v>
                </c:pt>
                <c:pt idx="11">
                  <c:v>107637</c:v>
                </c:pt>
                <c:pt idx="12">
                  <c:v>60275</c:v>
                </c:pt>
                <c:pt idx="13">
                  <c:v>16260</c:v>
                </c:pt>
                <c:pt idx="14">
                  <c:v>17725</c:v>
                </c:pt>
                <c:pt idx="15">
                  <c:v>51065</c:v>
                </c:pt>
                <c:pt idx="16">
                  <c:v>11550</c:v>
                </c:pt>
                <c:pt idx="17">
                  <c:v>90650</c:v>
                </c:pt>
                <c:pt idx="18">
                  <c:v>10335</c:v>
                </c:pt>
                <c:pt idx="19">
                  <c:v>60438</c:v>
                </c:pt>
                <c:pt idx="20">
                  <c:v>60438</c:v>
                </c:pt>
                <c:pt idx="21">
                  <c:v>0</c:v>
                </c:pt>
                <c:pt idx="22">
                  <c:v>45300</c:v>
                </c:pt>
                <c:pt idx="23">
                  <c:v>45300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123063</c:v>
                </c:pt>
                <c:pt idx="36">
                  <c:v>0</c:v>
                </c:pt>
                <c:pt idx="37">
                  <c:v>0</c:v>
                </c:pt>
                <c:pt idx="38">
                  <c:v>13000</c:v>
                </c:pt>
                <c:pt idx="39">
                  <c:v>52063</c:v>
                </c:pt>
                <c:pt idx="40">
                  <c:v>27000</c:v>
                </c:pt>
                <c:pt idx="41">
                  <c:v>29000</c:v>
                </c:pt>
                <c:pt idx="42">
                  <c:v>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4000</c:v>
                </c:pt>
                <c:pt idx="71">
                  <c:v>4055400</c:v>
                </c:pt>
              </c:numCache>
            </c:numRef>
          </c:val>
        </c:ser>
        <c:ser>
          <c:idx val="6"/>
          <c:order val="6"/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Hoja1!$G$20:$G$104</c:f>
            </c:numRef>
          </c:val>
        </c:ser>
        <c:ser>
          <c:idx val="7"/>
          <c:order val="7"/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Hoja1!$H$20:$H$104</c:f>
            </c:numRef>
          </c:val>
        </c:ser>
        <c:ser>
          <c:idx val="8"/>
          <c:order val="8"/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Hoja1!$I$20:$I$104</c:f>
              <c:numCache>
                <c:ptCount val="85"/>
                <c:pt idx="0">
                  <c:v>0</c:v>
                </c:pt>
                <c:pt idx="1">
                  <c:v>3153969</c:v>
                </c:pt>
                <c:pt idx="2">
                  <c:v>873969</c:v>
                </c:pt>
                <c:pt idx="3">
                  <c:v>991000</c:v>
                </c:pt>
                <c:pt idx="4">
                  <c:v>1289000</c:v>
                </c:pt>
                <c:pt idx="5">
                  <c:v>0</c:v>
                </c:pt>
                <c:pt idx="6">
                  <c:v>850123</c:v>
                </c:pt>
                <c:pt idx="7">
                  <c:v>31390</c:v>
                </c:pt>
                <c:pt idx="8">
                  <c:v>40430</c:v>
                </c:pt>
                <c:pt idx="9">
                  <c:v>22729</c:v>
                </c:pt>
                <c:pt idx="10">
                  <c:v>194741</c:v>
                </c:pt>
                <c:pt idx="11">
                  <c:v>115337</c:v>
                </c:pt>
                <c:pt idx="12">
                  <c:v>140311</c:v>
                </c:pt>
                <c:pt idx="13">
                  <c:v>33260</c:v>
                </c:pt>
                <c:pt idx="14">
                  <c:v>28725</c:v>
                </c:pt>
                <c:pt idx="15">
                  <c:v>104665</c:v>
                </c:pt>
                <c:pt idx="16">
                  <c:v>11550</c:v>
                </c:pt>
                <c:pt idx="17">
                  <c:v>106650</c:v>
                </c:pt>
                <c:pt idx="18">
                  <c:v>20335</c:v>
                </c:pt>
                <c:pt idx="19">
                  <c:v>66847</c:v>
                </c:pt>
                <c:pt idx="20">
                  <c:v>66847</c:v>
                </c:pt>
                <c:pt idx="21">
                  <c:v>0</c:v>
                </c:pt>
                <c:pt idx="22">
                  <c:v>28300</c:v>
                </c:pt>
                <c:pt idx="23">
                  <c:v>28300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50000</c:v>
                </c:pt>
                <c:pt idx="32">
                  <c:v>40000</c:v>
                </c:pt>
                <c:pt idx="33">
                  <c:v>10000</c:v>
                </c:pt>
                <c:pt idx="34">
                  <c:v>0</c:v>
                </c:pt>
                <c:pt idx="35">
                  <c:v>217373</c:v>
                </c:pt>
                <c:pt idx="36">
                  <c:v>0</c:v>
                </c:pt>
                <c:pt idx="37">
                  <c:v>0</c:v>
                </c:pt>
                <c:pt idx="39">
                  <c:v>52373</c:v>
                </c:pt>
                <c:pt idx="40">
                  <c:v>51000</c:v>
                </c:pt>
                <c:pt idx="41">
                  <c:v>52000</c:v>
                </c:pt>
                <c:pt idx="42">
                  <c:v>62000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27444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27444</c:v>
                </c:pt>
                <c:pt idx="70">
                  <c:v>4000</c:v>
                </c:pt>
                <c:pt idx="71">
                  <c:v>4398056</c:v>
                </c:pt>
              </c:numCache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Hoja1!$J$20:$J$104</c:f>
              <c:numCache>
                <c:ptCount val="85"/>
                <c:pt idx="0">
                  <c:v>0</c:v>
                </c:pt>
                <c:pt idx="1">
                  <c:v>323355</c:v>
                </c:pt>
                <c:pt idx="2">
                  <c:v>65569</c:v>
                </c:pt>
                <c:pt idx="3">
                  <c:v>111747</c:v>
                </c:pt>
                <c:pt idx="4">
                  <c:v>146039</c:v>
                </c:pt>
                <c:pt idx="5">
                  <c:v>0</c:v>
                </c:pt>
                <c:pt idx="6">
                  <c:v>55113</c:v>
                </c:pt>
                <c:pt idx="7">
                  <c:v>296</c:v>
                </c:pt>
                <c:pt idx="8">
                  <c:v>0</c:v>
                </c:pt>
                <c:pt idx="9">
                  <c:v>4000</c:v>
                </c:pt>
                <c:pt idx="10">
                  <c:v>1116</c:v>
                </c:pt>
                <c:pt idx="11">
                  <c:v>4553</c:v>
                </c:pt>
                <c:pt idx="12">
                  <c:v>28047</c:v>
                </c:pt>
                <c:pt idx="13">
                  <c:v>722</c:v>
                </c:pt>
                <c:pt idx="14">
                  <c:v>3575</c:v>
                </c:pt>
                <c:pt idx="15">
                  <c:v>0</c:v>
                </c:pt>
                <c:pt idx="16">
                  <c:v>0</c:v>
                </c:pt>
                <c:pt idx="17">
                  <c:v>12804</c:v>
                </c:pt>
                <c:pt idx="18">
                  <c:v>0</c:v>
                </c:pt>
                <c:pt idx="19">
                  <c:v>16190</c:v>
                </c:pt>
                <c:pt idx="20">
                  <c:v>16190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3629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740</c:v>
                </c:pt>
                <c:pt idx="40">
                  <c:v>0</c:v>
                </c:pt>
                <c:pt idx="41">
                  <c:v>2889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398287</c:v>
                </c:pt>
              </c:numCache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Hoja1!$M$20:$M$104</c:f>
              <c:numCache>
                <c:ptCount val="85"/>
                <c:pt idx="0">
                  <c:v>0</c:v>
                </c:pt>
                <c:pt idx="1">
                  <c:v>294868</c:v>
                </c:pt>
                <c:pt idx="2">
                  <c:v>52924</c:v>
                </c:pt>
                <c:pt idx="3">
                  <c:v>119685</c:v>
                </c:pt>
                <c:pt idx="4">
                  <c:v>122259</c:v>
                </c:pt>
                <c:pt idx="5">
                  <c:v>0</c:v>
                </c:pt>
                <c:pt idx="6">
                  <c:v>34937</c:v>
                </c:pt>
                <c:pt idx="7">
                  <c:v>277</c:v>
                </c:pt>
                <c:pt idx="8">
                  <c:v>0</c:v>
                </c:pt>
                <c:pt idx="9">
                  <c:v>52</c:v>
                </c:pt>
                <c:pt idx="10">
                  <c:v>16382</c:v>
                </c:pt>
                <c:pt idx="11">
                  <c:v>5554</c:v>
                </c:pt>
                <c:pt idx="12">
                  <c:v>762</c:v>
                </c:pt>
                <c:pt idx="13">
                  <c:v>317</c:v>
                </c:pt>
                <c:pt idx="14">
                  <c:v>1437</c:v>
                </c:pt>
                <c:pt idx="15">
                  <c:v>6270</c:v>
                </c:pt>
                <c:pt idx="16">
                  <c:v>0</c:v>
                </c:pt>
                <c:pt idx="17">
                  <c:v>3870</c:v>
                </c:pt>
                <c:pt idx="18">
                  <c:v>16</c:v>
                </c:pt>
                <c:pt idx="19">
                  <c:v>1730</c:v>
                </c:pt>
                <c:pt idx="20">
                  <c:v>1730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6579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1657</c:v>
                </c:pt>
                <c:pt idx="40">
                  <c:v>3646</c:v>
                </c:pt>
                <c:pt idx="41">
                  <c:v>1276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338114</c:v>
                </c:pt>
              </c:numCache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Hoja1!$N$20:$N$104</c:f>
              <c:numCache>
                <c:ptCount val="85"/>
                <c:pt idx="0">
                  <c:v>0</c:v>
                </c:pt>
                <c:pt idx="1">
                  <c:v>290784</c:v>
                </c:pt>
                <c:pt idx="2">
                  <c:v>52396</c:v>
                </c:pt>
                <c:pt idx="3">
                  <c:v>116893</c:v>
                </c:pt>
                <c:pt idx="4">
                  <c:v>121495</c:v>
                </c:pt>
                <c:pt idx="5">
                  <c:v>0</c:v>
                </c:pt>
                <c:pt idx="6">
                  <c:v>38270</c:v>
                </c:pt>
                <c:pt idx="7">
                  <c:v>1201</c:v>
                </c:pt>
                <c:pt idx="8">
                  <c:v>668</c:v>
                </c:pt>
                <c:pt idx="9">
                  <c:v>25</c:v>
                </c:pt>
                <c:pt idx="10">
                  <c:v>9487</c:v>
                </c:pt>
                <c:pt idx="11">
                  <c:v>6998</c:v>
                </c:pt>
                <c:pt idx="12">
                  <c:v>8235</c:v>
                </c:pt>
                <c:pt idx="13">
                  <c:v>48</c:v>
                </c:pt>
                <c:pt idx="14">
                  <c:v>1754</c:v>
                </c:pt>
                <c:pt idx="15">
                  <c:v>3464</c:v>
                </c:pt>
                <c:pt idx="16">
                  <c:v>6363</c:v>
                </c:pt>
                <c:pt idx="17">
                  <c:v>0</c:v>
                </c:pt>
                <c:pt idx="18">
                  <c:v>27</c:v>
                </c:pt>
                <c:pt idx="19">
                  <c:v>847</c:v>
                </c:pt>
                <c:pt idx="20">
                  <c:v>847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548</c:v>
                </c:pt>
                <c:pt idx="32">
                  <c:v>0</c:v>
                </c:pt>
                <c:pt idx="33">
                  <c:v>548</c:v>
                </c:pt>
                <c:pt idx="34">
                  <c:v>0</c:v>
                </c:pt>
                <c:pt idx="35">
                  <c:v>8310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6380</c:v>
                </c:pt>
                <c:pt idx="40">
                  <c:v>296</c:v>
                </c:pt>
                <c:pt idx="41">
                  <c:v>1634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338759</c:v>
                </c:pt>
              </c:numCache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Hoja1!$O$20:$O$104</c:f>
              <c:numCache>
                <c:ptCount val="85"/>
                <c:pt idx="0">
                  <c:v>0</c:v>
                </c:pt>
                <c:pt idx="1">
                  <c:v>305022</c:v>
                </c:pt>
                <c:pt idx="2">
                  <c:v>54017</c:v>
                </c:pt>
                <c:pt idx="3">
                  <c:v>121785</c:v>
                </c:pt>
                <c:pt idx="4">
                  <c:v>129220</c:v>
                </c:pt>
                <c:pt idx="5">
                  <c:v>0</c:v>
                </c:pt>
                <c:pt idx="6">
                  <c:v>35835</c:v>
                </c:pt>
                <c:pt idx="7">
                  <c:v>1170</c:v>
                </c:pt>
                <c:pt idx="8">
                  <c:v>2268</c:v>
                </c:pt>
                <c:pt idx="9">
                  <c:v>95</c:v>
                </c:pt>
                <c:pt idx="10">
                  <c:v>6588</c:v>
                </c:pt>
                <c:pt idx="11">
                  <c:v>5351</c:v>
                </c:pt>
                <c:pt idx="12">
                  <c:v>1803</c:v>
                </c:pt>
                <c:pt idx="13">
                  <c:v>0</c:v>
                </c:pt>
                <c:pt idx="14">
                  <c:v>645</c:v>
                </c:pt>
                <c:pt idx="15">
                  <c:v>7205</c:v>
                </c:pt>
                <c:pt idx="16">
                  <c:v>0</c:v>
                </c:pt>
                <c:pt idx="17">
                  <c:v>10710</c:v>
                </c:pt>
                <c:pt idx="18">
                  <c:v>0</c:v>
                </c:pt>
                <c:pt idx="19">
                  <c:v>678</c:v>
                </c:pt>
                <c:pt idx="20">
                  <c:v>678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5679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724</c:v>
                </c:pt>
                <c:pt idx="40">
                  <c:v>160</c:v>
                </c:pt>
                <c:pt idx="41">
                  <c:v>0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347346</c:v>
                </c:pt>
              </c:numCache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Hoja1!$P$20:$P$104</c:f>
              <c:numCache>
                <c:ptCount val="85"/>
                <c:pt idx="0">
                  <c:v>0</c:v>
                </c:pt>
                <c:pt idx="1">
                  <c:v>299343</c:v>
                </c:pt>
                <c:pt idx="2">
                  <c:v>64910</c:v>
                </c:pt>
                <c:pt idx="3">
                  <c:v>110337</c:v>
                </c:pt>
                <c:pt idx="4">
                  <c:v>124096</c:v>
                </c:pt>
                <c:pt idx="5">
                  <c:v>0</c:v>
                </c:pt>
                <c:pt idx="6">
                  <c:v>56691</c:v>
                </c:pt>
                <c:pt idx="7">
                  <c:v>1536</c:v>
                </c:pt>
                <c:pt idx="8">
                  <c:v>6920</c:v>
                </c:pt>
                <c:pt idx="9">
                  <c:v>6069</c:v>
                </c:pt>
                <c:pt idx="10">
                  <c:v>9521</c:v>
                </c:pt>
                <c:pt idx="11">
                  <c:v>8282</c:v>
                </c:pt>
                <c:pt idx="12">
                  <c:v>694</c:v>
                </c:pt>
                <c:pt idx="13">
                  <c:v>514</c:v>
                </c:pt>
                <c:pt idx="14">
                  <c:v>359</c:v>
                </c:pt>
                <c:pt idx="15">
                  <c:v>13900</c:v>
                </c:pt>
                <c:pt idx="16">
                  <c:v>0</c:v>
                </c:pt>
                <c:pt idx="17">
                  <c:v>8896</c:v>
                </c:pt>
                <c:pt idx="18">
                  <c:v>0</c:v>
                </c:pt>
                <c:pt idx="19">
                  <c:v>1089</c:v>
                </c:pt>
                <c:pt idx="20">
                  <c:v>1089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7549</c:v>
                </c:pt>
                <c:pt idx="32">
                  <c:v>0</c:v>
                </c:pt>
                <c:pt idx="33">
                  <c:v>7549</c:v>
                </c:pt>
                <c:pt idx="34">
                  <c:v>0</c:v>
                </c:pt>
                <c:pt idx="35">
                  <c:v>4957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1447</c:v>
                </c:pt>
                <c:pt idx="40">
                  <c:v>2332</c:v>
                </c:pt>
                <c:pt idx="41">
                  <c:v>1178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369629</c:v>
                </c:pt>
              </c:numCache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Hoja1!$Q$20:$Q$104</c:f>
              <c:numCache>
                <c:ptCount val="85"/>
                <c:pt idx="0">
                  <c:v>0</c:v>
                </c:pt>
                <c:pt idx="1">
                  <c:v>309533</c:v>
                </c:pt>
                <c:pt idx="2">
                  <c:v>76650</c:v>
                </c:pt>
                <c:pt idx="3">
                  <c:v>105413</c:v>
                </c:pt>
                <c:pt idx="4">
                  <c:v>127470</c:v>
                </c:pt>
                <c:pt idx="5">
                  <c:v>0</c:v>
                </c:pt>
                <c:pt idx="6">
                  <c:v>28004</c:v>
                </c:pt>
                <c:pt idx="7">
                  <c:v>2343</c:v>
                </c:pt>
                <c:pt idx="8">
                  <c:v>117</c:v>
                </c:pt>
                <c:pt idx="9">
                  <c:v>141</c:v>
                </c:pt>
                <c:pt idx="10">
                  <c:v>11700</c:v>
                </c:pt>
                <c:pt idx="11">
                  <c:v>5893</c:v>
                </c:pt>
                <c:pt idx="12">
                  <c:v>2021</c:v>
                </c:pt>
                <c:pt idx="13">
                  <c:v>0</c:v>
                </c:pt>
                <c:pt idx="14">
                  <c:v>388</c:v>
                </c:pt>
                <c:pt idx="15">
                  <c:v>2185</c:v>
                </c:pt>
                <c:pt idx="16">
                  <c:v>0</c:v>
                </c:pt>
                <c:pt idx="17">
                  <c:v>3157</c:v>
                </c:pt>
                <c:pt idx="18">
                  <c:v>59</c:v>
                </c:pt>
                <c:pt idx="19">
                  <c:v>4780</c:v>
                </c:pt>
                <c:pt idx="20">
                  <c:v>4780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39540</c:v>
                </c:pt>
                <c:pt idx="32">
                  <c:v>39540</c:v>
                </c:pt>
                <c:pt idx="33">
                  <c:v>0</c:v>
                </c:pt>
                <c:pt idx="34">
                  <c:v>0</c:v>
                </c:pt>
                <c:pt idx="35">
                  <c:v>1989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399</c:v>
                </c:pt>
                <c:pt idx="40">
                  <c:v>420</c:v>
                </c:pt>
                <c:pt idx="41">
                  <c:v>1170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383846</c:v>
                </c:pt>
              </c:numCache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Hoja1!$R$20:$R$104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Hoja1!$S$20:$S$104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Hoja1!$T$20:$T$104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Hoja1!$V$20:$V$104</c:f>
              <c:numCache>
                <c:ptCount val="85"/>
                <c:pt idx="0">
                  <c:v>0</c:v>
                </c:pt>
                <c:pt idx="1">
                  <c:v>2393201</c:v>
                </c:pt>
                <c:pt idx="2">
                  <c:v>477469</c:v>
                </c:pt>
                <c:pt idx="3">
                  <c:v>896068</c:v>
                </c:pt>
                <c:pt idx="4">
                  <c:v>1019664</c:v>
                </c:pt>
                <c:pt idx="5">
                  <c:v>0</c:v>
                </c:pt>
                <c:pt idx="6">
                  <c:v>324257</c:v>
                </c:pt>
                <c:pt idx="7">
                  <c:v>7175</c:v>
                </c:pt>
                <c:pt idx="8">
                  <c:v>9973</c:v>
                </c:pt>
                <c:pt idx="9">
                  <c:v>10444</c:v>
                </c:pt>
                <c:pt idx="10">
                  <c:v>83611</c:v>
                </c:pt>
                <c:pt idx="11">
                  <c:v>43900</c:v>
                </c:pt>
                <c:pt idx="12">
                  <c:v>75243</c:v>
                </c:pt>
                <c:pt idx="13">
                  <c:v>4998</c:v>
                </c:pt>
                <c:pt idx="14">
                  <c:v>9982</c:v>
                </c:pt>
                <c:pt idx="15">
                  <c:v>33024</c:v>
                </c:pt>
                <c:pt idx="16">
                  <c:v>6363</c:v>
                </c:pt>
                <c:pt idx="17">
                  <c:v>39437</c:v>
                </c:pt>
                <c:pt idx="18">
                  <c:v>107</c:v>
                </c:pt>
                <c:pt idx="19">
                  <c:v>26415</c:v>
                </c:pt>
                <c:pt idx="20">
                  <c:v>26415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47637</c:v>
                </c:pt>
                <c:pt idx="32">
                  <c:v>39540</c:v>
                </c:pt>
                <c:pt idx="33">
                  <c:v>8097</c:v>
                </c:pt>
                <c:pt idx="34">
                  <c:v>0</c:v>
                </c:pt>
                <c:pt idx="35">
                  <c:v>33293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11578</c:v>
                </c:pt>
                <c:pt idx="40">
                  <c:v>8223</c:v>
                </c:pt>
                <c:pt idx="41">
                  <c:v>8697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-3761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-3761</c:v>
                </c:pt>
                <c:pt idx="71">
                  <c:v>2821174</c:v>
                </c:pt>
              </c:numCache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ser>
          <c:idx val="20"/>
          <c:order val="20"/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1389"/>
        <c:crosses val="autoZero"/>
        <c:auto val="1"/>
        <c:lblOffset val="100"/>
        <c:tickLblSkip val="2"/>
        <c:noMultiLvlLbl val="0"/>
      </c:catAx>
      <c:valAx>
        <c:axId val="26991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127"/>
          <c:w val="0.07475"/>
          <c:h val="0.7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75"/>
          <c:w val="0.880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Hoja1!$A$20:$A$104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25</c:v>
                </c:pt>
                <c:pt idx="30">
                  <c:v>25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35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Hoja1!$B$20:$B$104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Hoja1!$C$20:$C$104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Hoja1!$D$20:$D$104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Hoja1!$E$20:$E$104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Hoja1!$F$20:$F$104</c:f>
              <c:numCache>
                <c:ptCount val="85"/>
                <c:pt idx="0">
                  <c:v>0</c:v>
                </c:pt>
                <c:pt idx="1">
                  <c:v>3192969</c:v>
                </c:pt>
                <c:pt idx="2">
                  <c:v>853969</c:v>
                </c:pt>
                <c:pt idx="3">
                  <c:v>996000</c:v>
                </c:pt>
                <c:pt idx="4">
                  <c:v>1343000</c:v>
                </c:pt>
                <c:pt idx="5">
                  <c:v>0</c:v>
                </c:pt>
                <c:pt idx="6">
                  <c:v>629630</c:v>
                </c:pt>
                <c:pt idx="7">
                  <c:v>31990</c:v>
                </c:pt>
                <c:pt idx="8">
                  <c:v>31630</c:v>
                </c:pt>
                <c:pt idx="9">
                  <c:v>19275</c:v>
                </c:pt>
                <c:pt idx="10">
                  <c:v>181238</c:v>
                </c:pt>
                <c:pt idx="11">
                  <c:v>107637</c:v>
                </c:pt>
                <c:pt idx="12">
                  <c:v>60275</c:v>
                </c:pt>
                <c:pt idx="13">
                  <c:v>16260</c:v>
                </c:pt>
                <c:pt idx="14">
                  <c:v>17725</c:v>
                </c:pt>
                <c:pt idx="15">
                  <c:v>51065</c:v>
                </c:pt>
                <c:pt idx="16">
                  <c:v>11550</c:v>
                </c:pt>
                <c:pt idx="17">
                  <c:v>90650</c:v>
                </c:pt>
                <c:pt idx="18">
                  <c:v>10335</c:v>
                </c:pt>
                <c:pt idx="19">
                  <c:v>60438</c:v>
                </c:pt>
                <c:pt idx="20">
                  <c:v>60438</c:v>
                </c:pt>
                <c:pt idx="21">
                  <c:v>0</c:v>
                </c:pt>
                <c:pt idx="22">
                  <c:v>45300</c:v>
                </c:pt>
                <c:pt idx="23">
                  <c:v>45300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123063</c:v>
                </c:pt>
                <c:pt idx="36">
                  <c:v>0</c:v>
                </c:pt>
                <c:pt idx="37">
                  <c:v>0</c:v>
                </c:pt>
                <c:pt idx="38">
                  <c:v>13000</c:v>
                </c:pt>
                <c:pt idx="39">
                  <c:v>52063</c:v>
                </c:pt>
                <c:pt idx="40">
                  <c:v>27000</c:v>
                </c:pt>
                <c:pt idx="41">
                  <c:v>29000</c:v>
                </c:pt>
                <c:pt idx="42">
                  <c:v>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4000</c:v>
                </c:pt>
                <c:pt idx="71">
                  <c:v>4055400</c:v>
                </c:pt>
              </c:numCache>
            </c:numRef>
          </c:val>
        </c:ser>
        <c:ser>
          <c:idx val="6"/>
          <c:order val="6"/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Hoja1!$G$20:$G$104</c:f>
            </c:numRef>
          </c:val>
        </c:ser>
        <c:ser>
          <c:idx val="7"/>
          <c:order val="7"/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Hoja1!$H$20:$H$104</c:f>
            </c:numRef>
          </c:val>
        </c:ser>
        <c:ser>
          <c:idx val="8"/>
          <c:order val="8"/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Hoja1!$I$20:$I$104</c:f>
              <c:numCache>
                <c:ptCount val="85"/>
                <c:pt idx="0">
                  <c:v>0</c:v>
                </c:pt>
                <c:pt idx="1">
                  <c:v>3153969</c:v>
                </c:pt>
                <c:pt idx="2">
                  <c:v>873969</c:v>
                </c:pt>
                <c:pt idx="3">
                  <c:v>991000</c:v>
                </c:pt>
                <c:pt idx="4">
                  <c:v>1289000</c:v>
                </c:pt>
                <c:pt idx="5">
                  <c:v>0</c:v>
                </c:pt>
                <c:pt idx="6">
                  <c:v>850123</c:v>
                </c:pt>
                <c:pt idx="7">
                  <c:v>31390</c:v>
                </c:pt>
                <c:pt idx="8">
                  <c:v>40430</c:v>
                </c:pt>
                <c:pt idx="9">
                  <c:v>22729</c:v>
                </c:pt>
                <c:pt idx="10">
                  <c:v>194741</c:v>
                </c:pt>
                <c:pt idx="11">
                  <c:v>115337</c:v>
                </c:pt>
                <c:pt idx="12">
                  <c:v>140311</c:v>
                </c:pt>
                <c:pt idx="13">
                  <c:v>33260</c:v>
                </c:pt>
                <c:pt idx="14">
                  <c:v>28725</c:v>
                </c:pt>
                <c:pt idx="15">
                  <c:v>104665</c:v>
                </c:pt>
                <c:pt idx="16">
                  <c:v>11550</c:v>
                </c:pt>
                <c:pt idx="17">
                  <c:v>106650</c:v>
                </c:pt>
                <c:pt idx="18">
                  <c:v>20335</c:v>
                </c:pt>
                <c:pt idx="19">
                  <c:v>66847</c:v>
                </c:pt>
                <c:pt idx="20">
                  <c:v>66847</c:v>
                </c:pt>
                <c:pt idx="21">
                  <c:v>0</c:v>
                </c:pt>
                <c:pt idx="22">
                  <c:v>28300</c:v>
                </c:pt>
                <c:pt idx="23">
                  <c:v>28300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50000</c:v>
                </c:pt>
                <c:pt idx="32">
                  <c:v>40000</c:v>
                </c:pt>
                <c:pt idx="33">
                  <c:v>10000</c:v>
                </c:pt>
                <c:pt idx="34">
                  <c:v>0</c:v>
                </c:pt>
                <c:pt idx="35">
                  <c:v>217373</c:v>
                </c:pt>
                <c:pt idx="36">
                  <c:v>0</c:v>
                </c:pt>
                <c:pt idx="37">
                  <c:v>0</c:v>
                </c:pt>
                <c:pt idx="39">
                  <c:v>52373</c:v>
                </c:pt>
                <c:pt idx="40">
                  <c:v>51000</c:v>
                </c:pt>
                <c:pt idx="41">
                  <c:v>52000</c:v>
                </c:pt>
                <c:pt idx="42">
                  <c:v>62000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27444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27444</c:v>
                </c:pt>
                <c:pt idx="70">
                  <c:v>4000</c:v>
                </c:pt>
                <c:pt idx="71">
                  <c:v>4398056</c:v>
                </c:pt>
              </c:numCache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Hoja1!$J$20:$J$104</c:f>
              <c:numCache>
                <c:ptCount val="85"/>
                <c:pt idx="0">
                  <c:v>0</c:v>
                </c:pt>
                <c:pt idx="1">
                  <c:v>323355</c:v>
                </c:pt>
                <c:pt idx="2">
                  <c:v>65569</c:v>
                </c:pt>
                <c:pt idx="3">
                  <c:v>111747</c:v>
                </c:pt>
                <c:pt idx="4">
                  <c:v>146039</c:v>
                </c:pt>
                <c:pt idx="5">
                  <c:v>0</c:v>
                </c:pt>
                <c:pt idx="6">
                  <c:v>55113</c:v>
                </c:pt>
                <c:pt idx="7">
                  <c:v>296</c:v>
                </c:pt>
                <c:pt idx="8">
                  <c:v>0</c:v>
                </c:pt>
                <c:pt idx="9">
                  <c:v>4000</c:v>
                </c:pt>
                <c:pt idx="10">
                  <c:v>1116</c:v>
                </c:pt>
                <c:pt idx="11">
                  <c:v>4553</c:v>
                </c:pt>
                <c:pt idx="12">
                  <c:v>28047</c:v>
                </c:pt>
                <c:pt idx="13">
                  <c:v>722</c:v>
                </c:pt>
                <c:pt idx="14">
                  <c:v>3575</c:v>
                </c:pt>
                <c:pt idx="15">
                  <c:v>0</c:v>
                </c:pt>
                <c:pt idx="16">
                  <c:v>0</c:v>
                </c:pt>
                <c:pt idx="17">
                  <c:v>12804</c:v>
                </c:pt>
                <c:pt idx="18">
                  <c:v>0</c:v>
                </c:pt>
                <c:pt idx="19">
                  <c:v>16190</c:v>
                </c:pt>
                <c:pt idx="20">
                  <c:v>16190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3629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740</c:v>
                </c:pt>
                <c:pt idx="40">
                  <c:v>0</c:v>
                </c:pt>
                <c:pt idx="41">
                  <c:v>2889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398287</c:v>
                </c:pt>
              </c:numCache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Hoja1!$M$20:$M$104</c:f>
              <c:numCache>
                <c:ptCount val="85"/>
                <c:pt idx="0">
                  <c:v>0</c:v>
                </c:pt>
                <c:pt idx="1">
                  <c:v>294868</c:v>
                </c:pt>
                <c:pt idx="2">
                  <c:v>52924</c:v>
                </c:pt>
                <c:pt idx="3">
                  <c:v>119685</c:v>
                </c:pt>
                <c:pt idx="4">
                  <c:v>122259</c:v>
                </c:pt>
                <c:pt idx="5">
                  <c:v>0</c:v>
                </c:pt>
                <c:pt idx="6">
                  <c:v>34937</c:v>
                </c:pt>
                <c:pt idx="7">
                  <c:v>277</c:v>
                </c:pt>
                <c:pt idx="8">
                  <c:v>0</c:v>
                </c:pt>
                <c:pt idx="9">
                  <c:v>52</c:v>
                </c:pt>
                <c:pt idx="10">
                  <c:v>16382</c:v>
                </c:pt>
                <c:pt idx="11">
                  <c:v>5554</c:v>
                </c:pt>
                <c:pt idx="12">
                  <c:v>762</c:v>
                </c:pt>
                <c:pt idx="13">
                  <c:v>317</c:v>
                </c:pt>
                <c:pt idx="14">
                  <c:v>1437</c:v>
                </c:pt>
                <c:pt idx="15">
                  <c:v>6270</c:v>
                </c:pt>
                <c:pt idx="16">
                  <c:v>0</c:v>
                </c:pt>
                <c:pt idx="17">
                  <c:v>3870</c:v>
                </c:pt>
                <c:pt idx="18">
                  <c:v>16</c:v>
                </c:pt>
                <c:pt idx="19">
                  <c:v>1730</c:v>
                </c:pt>
                <c:pt idx="20">
                  <c:v>1730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6579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1657</c:v>
                </c:pt>
                <c:pt idx="40">
                  <c:v>3646</c:v>
                </c:pt>
                <c:pt idx="41">
                  <c:v>1276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338114</c:v>
                </c:pt>
              </c:numCache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Hoja1!$N$20:$N$104</c:f>
              <c:numCache>
                <c:ptCount val="85"/>
                <c:pt idx="0">
                  <c:v>0</c:v>
                </c:pt>
                <c:pt idx="1">
                  <c:v>290784</c:v>
                </c:pt>
                <c:pt idx="2">
                  <c:v>52396</c:v>
                </c:pt>
                <c:pt idx="3">
                  <c:v>116893</c:v>
                </c:pt>
                <c:pt idx="4">
                  <c:v>121495</c:v>
                </c:pt>
                <c:pt idx="5">
                  <c:v>0</c:v>
                </c:pt>
                <c:pt idx="6">
                  <c:v>38270</c:v>
                </c:pt>
                <c:pt idx="7">
                  <c:v>1201</c:v>
                </c:pt>
                <c:pt idx="8">
                  <c:v>668</c:v>
                </c:pt>
                <c:pt idx="9">
                  <c:v>25</c:v>
                </c:pt>
                <c:pt idx="10">
                  <c:v>9487</c:v>
                </c:pt>
                <c:pt idx="11">
                  <c:v>6998</c:v>
                </c:pt>
                <c:pt idx="12">
                  <c:v>8235</c:v>
                </c:pt>
                <c:pt idx="13">
                  <c:v>48</c:v>
                </c:pt>
                <c:pt idx="14">
                  <c:v>1754</c:v>
                </c:pt>
                <c:pt idx="15">
                  <c:v>3464</c:v>
                </c:pt>
                <c:pt idx="16">
                  <c:v>6363</c:v>
                </c:pt>
                <c:pt idx="17">
                  <c:v>0</c:v>
                </c:pt>
                <c:pt idx="18">
                  <c:v>27</c:v>
                </c:pt>
                <c:pt idx="19">
                  <c:v>847</c:v>
                </c:pt>
                <c:pt idx="20">
                  <c:v>847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548</c:v>
                </c:pt>
                <c:pt idx="32">
                  <c:v>0</c:v>
                </c:pt>
                <c:pt idx="33">
                  <c:v>548</c:v>
                </c:pt>
                <c:pt idx="34">
                  <c:v>0</c:v>
                </c:pt>
                <c:pt idx="35">
                  <c:v>8310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6380</c:v>
                </c:pt>
                <c:pt idx="40">
                  <c:v>296</c:v>
                </c:pt>
                <c:pt idx="41">
                  <c:v>1634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338759</c:v>
                </c:pt>
              </c:numCache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Hoja1!$O$20:$O$104</c:f>
              <c:numCache>
                <c:ptCount val="85"/>
                <c:pt idx="0">
                  <c:v>0</c:v>
                </c:pt>
                <c:pt idx="1">
                  <c:v>305022</c:v>
                </c:pt>
                <c:pt idx="2">
                  <c:v>54017</c:v>
                </c:pt>
                <c:pt idx="3">
                  <c:v>121785</c:v>
                </c:pt>
                <c:pt idx="4">
                  <c:v>129220</c:v>
                </c:pt>
                <c:pt idx="5">
                  <c:v>0</c:v>
                </c:pt>
                <c:pt idx="6">
                  <c:v>35835</c:v>
                </c:pt>
                <c:pt idx="7">
                  <c:v>1170</c:v>
                </c:pt>
                <c:pt idx="8">
                  <c:v>2268</c:v>
                </c:pt>
                <c:pt idx="9">
                  <c:v>95</c:v>
                </c:pt>
                <c:pt idx="10">
                  <c:v>6588</c:v>
                </c:pt>
                <c:pt idx="11">
                  <c:v>5351</c:v>
                </c:pt>
                <c:pt idx="12">
                  <c:v>1803</c:v>
                </c:pt>
                <c:pt idx="13">
                  <c:v>0</c:v>
                </c:pt>
                <c:pt idx="14">
                  <c:v>645</c:v>
                </c:pt>
                <c:pt idx="15">
                  <c:v>7205</c:v>
                </c:pt>
                <c:pt idx="16">
                  <c:v>0</c:v>
                </c:pt>
                <c:pt idx="17">
                  <c:v>10710</c:v>
                </c:pt>
                <c:pt idx="18">
                  <c:v>0</c:v>
                </c:pt>
                <c:pt idx="19">
                  <c:v>678</c:v>
                </c:pt>
                <c:pt idx="20">
                  <c:v>678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5679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724</c:v>
                </c:pt>
                <c:pt idx="40">
                  <c:v>160</c:v>
                </c:pt>
                <c:pt idx="41">
                  <c:v>0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347346</c:v>
                </c:pt>
              </c:numCache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Hoja1!$P$20:$P$104</c:f>
              <c:numCache>
                <c:ptCount val="85"/>
                <c:pt idx="0">
                  <c:v>0</c:v>
                </c:pt>
                <c:pt idx="1">
                  <c:v>299343</c:v>
                </c:pt>
                <c:pt idx="2">
                  <c:v>64910</c:v>
                </c:pt>
                <c:pt idx="3">
                  <c:v>110337</c:v>
                </c:pt>
                <c:pt idx="4">
                  <c:v>124096</c:v>
                </c:pt>
                <c:pt idx="5">
                  <c:v>0</c:v>
                </c:pt>
                <c:pt idx="6">
                  <c:v>56691</c:v>
                </c:pt>
                <c:pt idx="7">
                  <c:v>1536</c:v>
                </c:pt>
                <c:pt idx="8">
                  <c:v>6920</c:v>
                </c:pt>
                <c:pt idx="9">
                  <c:v>6069</c:v>
                </c:pt>
                <c:pt idx="10">
                  <c:v>9521</c:v>
                </c:pt>
                <c:pt idx="11">
                  <c:v>8282</c:v>
                </c:pt>
                <c:pt idx="12">
                  <c:v>694</c:v>
                </c:pt>
                <c:pt idx="13">
                  <c:v>514</c:v>
                </c:pt>
                <c:pt idx="14">
                  <c:v>359</c:v>
                </c:pt>
                <c:pt idx="15">
                  <c:v>13900</c:v>
                </c:pt>
                <c:pt idx="16">
                  <c:v>0</c:v>
                </c:pt>
                <c:pt idx="17">
                  <c:v>8896</c:v>
                </c:pt>
                <c:pt idx="18">
                  <c:v>0</c:v>
                </c:pt>
                <c:pt idx="19">
                  <c:v>1089</c:v>
                </c:pt>
                <c:pt idx="20">
                  <c:v>1089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7549</c:v>
                </c:pt>
                <c:pt idx="32">
                  <c:v>0</c:v>
                </c:pt>
                <c:pt idx="33">
                  <c:v>7549</c:v>
                </c:pt>
                <c:pt idx="34">
                  <c:v>0</c:v>
                </c:pt>
                <c:pt idx="35">
                  <c:v>4957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1447</c:v>
                </c:pt>
                <c:pt idx="40">
                  <c:v>2332</c:v>
                </c:pt>
                <c:pt idx="41">
                  <c:v>1178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369629</c:v>
                </c:pt>
              </c:numCache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Hoja1!$Q$20:$Q$104</c:f>
              <c:numCache>
                <c:ptCount val="85"/>
                <c:pt idx="0">
                  <c:v>0</c:v>
                </c:pt>
                <c:pt idx="1">
                  <c:v>309533</c:v>
                </c:pt>
                <c:pt idx="2">
                  <c:v>76650</c:v>
                </c:pt>
                <c:pt idx="3">
                  <c:v>105413</c:v>
                </c:pt>
                <c:pt idx="4">
                  <c:v>127470</c:v>
                </c:pt>
                <c:pt idx="5">
                  <c:v>0</c:v>
                </c:pt>
                <c:pt idx="6">
                  <c:v>28004</c:v>
                </c:pt>
                <c:pt idx="7">
                  <c:v>2343</c:v>
                </c:pt>
                <c:pt idx="8">
                  <c:v>117</c:v>
                </c:pt>
                <c:pt idx="9">
                  <c:v>141</c:v>
                </c:pt>
                <c:pt idx="10">
                  <c:v>11700</c:v>
                </c:pt>
                <c:pt idx="11">
                  <c:v>5893</c:v>
                </c:pt>
                <c:pt idx="12">
                  <c:v>2021</c:v>
                </c:pt>
                <c:pt idx="13">
                  <c:v>0</c:v>
                </c:pt>
                <c:pt idx="14">
                  <c:v>388</c:v>
                </c:pt>
                <c:pt idx="15">
                  <c:v>2185</c:v>
                </c:pt>
                <c:pt idx="16">
                  <c:v>0</c:v>
                </c:pt>
                <c:pt idx="17">
                  <c:v>3157</c:v>
                </c:pt>
                <c:pt idx="18">
                  <c:v>59</c:v>
                </c:pt>
                <c:pt idx="19">
                  <c:v>4780</c:v>
                </c:pt>
                <c:pt idx="20">
                  <c:v>4780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39540</c:v>
                </c:pt>
                <c:pt idx="32">
                  <c:v>39540</c:v>
                </c:pt>
                <c:pt idx="33">
                  <c:v>0</c:v>
                </c:pt>
                <c:pt idx="34">
                  <c:v>0</c:v>
                </c:pt>
                <c:pt idx="35">
                  <c:v>1989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399</c:v>
                </c:pt>
                <c:pt idx="40">
                  <c:v>420</c:v>
                </c:pt>
                <c:pt idx="41">
                  <c:v>1170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383846</c:v>
                </c:pt>
              </c:numCache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Hoja1!$R$20:$R$104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Hoja1!$S$20:$S$104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Hoja1!$T$20:$T$104</c:f>
              <c:numCache>
                <c:ptCount val="8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Hoja1!$V$20:$V$104</c:f>
              <c:numCache>
                <c:ptCount val="85"/>
                <c:pt idx="0">
                  <c:v>0</c:v>
                </c:pt>
                <c:pt idx="1">
                  <c:v>2393201</c:v>
                </c:pt>
                <c:pt idx="2">
                  <c:v>477469</c:v>
                </c:pt>
                <c:pt idx="3">
                  <c:v>896068</c:v>
                </c:pt>
                <c:pt idx="4">
                  <c:v>1019664</c:v>
                </c:pt>
                <c:pt idx="5">
                  <c:v>0</c:v>
                </c:pt>
                <c:pt idx="6">
                  <c:v>324257</c:v>
                </c:pt>
                <c:pt idx="7">
                  <c:v>7175</c:v>
                </c:pt>
                <c:pt idx="8">
                  <c:v>9973</c:v>
                </c:pt>
                <c:pt idx="9">
                  <c:v>10444</c:v>
                </c:pt>
                <c:pt idx="10">
                  <c:v>83611</c:v>
                </c:pt>
                <c:pt idx="11">
                  <c:v>43900</c:v>
                </c:pt>
                <c:pt idx="12">
                  <c:v>75243</c:v>
                </c:pt>
                <c:pt idx="13">
                  <c:v>4998</c:v>
                </c:pt>
                <c:pt idx="14">
                  <c:v>9982</c:v>
                </c:pt>
                <c:pt idx="15">
                  <c:v>33024</c:v>
                </c:pt>
                <c:pt idx="16">
                  <c:v>6363</c:v>
                </c:pt>
                <c:pt idx="17">
                  <c:v>39437</c:v>
                </c:pt>
                <c:pt idx="18">
                  <c:v>107</c:v>
                </c:pt>
                <c:pt idx="19">
                  <c:v>26415</c:v>
                </c:pt>
                <c:pt idx="20">
                  <c:v>26415</c:v>
                </c:pt>
                <c:pt idx="21">
                  <c:v>0</c:v>
                </c:pt>
                <c:pt idx="22">
                  <c:v>132</c:v>
                </c:pt>
                <c:pt idx="23">
                  <c:v>132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47637</c:v>
                </c:pt>
                <c:pt idx="32">
                  <c:v>39540</c:v>
                </c:pt>
                <c:pt idx="33">
                  <c:v>8097</c:v>
                </c:pt>
                <c:pt idx="34">
                  <c:v>0</c:v>
                </c:pt>
                <c:pt idx="35">
                  <c:v>33293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11578</c:v>
                </c:pt>
                <c:pt idx="40">
                  <c:v>8223</c:v>
                </c:pt>
                <c:pt idx="41">
                  <c:v>8697</c:v>
                </c:pt>
                <c:pt idx="42">
                  <c:v>4795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-3761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-3761</c:v>
                </c:pt>
                <c:pt idx="71">
                  <c:v>2821174</c:v>
                </c:pt>
              </c:numCache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ser>
          <c:idx val="20"/>
          <c:order val="20"/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Hoja1!#REF!</c:f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8871"/>
        <c:crosses val="autoZero"/>
        <c:auto val="1"/>
        <c:lblOffset val="100"/>
        <c:tickLblSkip val="2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95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127"/>
          <c:w val="0.07475"/>
          <c:h val="0.7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24575"/>
    <xdr:graphicFrame>
      <xdr:nvGraphicFramePr>
        <xdr:cNvPr id="1" name="Shape 1025"/>
        <xdr:cNvGraphicFramePr/>
      </xdr:nvGraphicFramePr>
      <xdr:xfrm>
        <a:off x="0" y="0"/>
        <a:ext cx="8743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24575"/>
    <xdr:graphicFrame>
      <xdr:nvGraphicFramePr>
        <xdr:cNvPr id="1" name="Shape 1025"/>
        <xdr:cNvGraphicFramePr/>
      </xdr:nvGraphicFramePr>
      <xdr:xfrm>
        <a:off x="0" y="0"/>
        <a:ext cx="8743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161925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25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91" zoomScaleNormal="91" zoomScalePageLayoutView="0" workbookViewId="0" topLeftCell="A7">
      <selection activeCell="I60" sqref="I60"/>
    </sheetView>
  </sheetViews>
  <sheetFormatPr defaultColWidth="11.421875" defaultRowHeight="12.75"/>
  <cols>
    <col min="1" max="4" width="5.140625" style="1" customWidth="1"/>
    <col min="5" max="5" width="50.140625" style="0" customWidth="1"/>
    <col min="6" max="6" width="13.28125" style="19" customWidth="1"/>
    <col min="7" max="7" width="13.28125" style="19" hidden="1" customWidth="1"/>
    <col min="8" max="8" width="11.421875" style="19" hidden="1" customWidth="1"/>
    <col min="9" max="9" width="12.8515625" style="19" customWidth="1"/>
    <col min="10" max="10" width="11.421875" style="19" customWidth="1"/>
    <col min="11" max="11" width="13.00390625" style="19" customWidth="1"/>
    <col min="12" max="14" width="11.421875" style="19" customWidth="1"/>
    <col min="15" max="15" width="14.00390625" style="19" customWidth="1"/>
    <col min="16" max="18" width="11.421875" style="19" customWidth="1"/>
    <col min="19" max="19" width="15.28125" style="19" customWidth="1"/>
    <col min="20" max="20" width="11.421875" style="19" customWidth="1"/>
    <col min="21" max="21" width="13.421875" style="19" customWidth="1"/>
    <col min="22" max="22" width="13.421875" style="0" customWidth="1"/>
  </cols>
  <sheetData>
    <row r="1" spans="1:3" ht="12.75">
      <c r="A1" s="80"/>
      <c r="B1" s="80"/>
      <c r="C1" s="80"/>
    </row>
    <row r="2" spans="1:3" ht="12.75">
      <c r="A2" s="80"/>
      <c r="B2" s="80"/>
      <c r="C2" s="80"/>
    </row>
    <row r="3" spans="1:5" ht="13.5">
      <c r="A3" s="80"/>
      <c r="B3" s="80"/>
      <c r="C3" s="80"/>
      <c r="D3" s="81"/>
      <c r="E3" s="81"/>
    </row>
    <row r="4" spans="1:5" ht="13.5">
      <c r="A4" s="80"/>
      <c r="B4" s="80"/>
      <c r="C4" s="80"/>
      <c r="D4" s="81"/>
      <c r="E4" s="81"/>
    </row>
    <row r="5" spans="1:3" ht="12.75">
      <c r="A5" s="80"/>
      <c r="B5" s="80"/>
      <c r="C5" s="80"/>
    </row>
    <row r="6" spans="1:3" ht="12.75">
      <c r="A6" s="80"/>
      <c r="B6" s="80"/>
      <c r="C6" s="80"/>
    </row>
    <row r="7" spans="4:22" ht="12.75">
      <c r="D7" s="2"/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3"/>
    </row>
    <row r="8" spans="1:22" ht="28.5" customHeight="1">
      <c r="A8" s="82" t="s">
        <v>108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3.5">
      <c r="A9" s="4"/>
      <c r="B9" s="4"/>
      <c r="C9" s="4"/>
      <c r="D9" s="4"/>
      <c r="E9" s="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"/>
    </row>
    <row r="10" spans="1:22" ht="14.25">
      <c r="A10" s="4"/>
      <c r="B10" s="4"/>
      <c r="C10" s="4"/>
      <c r="D10" s="4"/>
      <c r="E10" s="6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"/>
    </row>
    <row r="11" spans="1:22" ht="14.25">
      <c r="A11" s="6"/>
      <c r="B11" s="6"/>
      <c r="C11" s="6"/>
      <c r="D11" s="6"/>
      <c r="E11" s="6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"/>
    </row>
    <row r="12" spans="1:22" ht="14.25" customHeight="1">
      <c r="A12" s="88" t="s">
        <v>105</v>
      </c>
      <c r="B12" s="88"/>
      <c r="C12" s="88"/>
      <c r="D12" s="88"/>
      <c r="E12" s="88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3"/>
    </row>
    <row r="13" spans="1:22" ht="12.75" customHeight="1">
      <c r="A13" s="84" t="s">
        <v>85</v>
      </c>
      <c r="B13" s="84"/>
      <c r="C13" s="84"/>
      <c r="D13" s="84"/>
      <c r="E13" s="47" t="s">
        <v>106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3"/>
    </row>
    <row r="14" spans="1:22" ht="14.25" customHeight="1">
      <c r="A14" s="84" t="s">
        <v>84</v>
      </c>
      <c r="B14" s="84"/>
      <c r="C14" s="84"/>
      <c r="D14" s="84"/>
      <c r="E14" s="47" t="s">
        <v>107</v>
      </c>
      <c r="F14" s="16"/>
      <c r="G14" s="1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"/>
    </row>
    <row r="15" spans="1:22" ht="14.25">
      <c r="A15" s="8"/>
      <c r="B15" s="8"/>
      <c r="C15" s="8"/>
      <c r="D15" s="8"/>
      <c r="E15" s="7"/>
      <c r="F15" s="13"/>
      <c r="G15" s="1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"/>
    </row>
    <row r="16" spans="1:22" ht="6.75" customHeight="1">
      <c r="A16" s="8"/>
      <c r="B16" s="8"/>
      <c r="C16" s="8"/>
      <c r="D16" s="8"/>
      <c r="E16" s="7"/>
      <c r="F16" s="13"/>
      <c r="G16" s="1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"/>
    </row>
    <row r="17" spans="1:22" ht="16.5" customHeight="1">
      <c r="A17" s="89" t="s">
        <v>104</v>
      </c>
      <c r="B17" s="89"/>
      <c r="C17" s="89"/>
      <c r="D17" s="89"/>
      <c r="E17" s="8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"/>
    </row>
    <row r="18" spans="1:22" ht="12.75" customHeight="1">
      <c r="A18" s="9"/>
      <c r="B18" s="9"/>
      <c r="C18" s="9"/>
      <c r="D18" s="9"/>
      <c r="E18" s="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3"/>
    </row>
    <row r="19" spans="1:22" ht="12.75" customHeight="1">
      <c r="A19" s="9"/>
      <c r="B19" s="9"/>
      <c r="C19" s="9"/>
      <c r="D19" s="9"/>
      <c r="E19" s="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"/>
    </row>
    <row r="20" spans="1:22" ht="36.75" customHeight="1">
      <c r="A20" s="50" t="s">
        <v>0</v>
      </c>
      <c r="B20" s="51" t="s">
        <v>1</v>
      </c>
      <c r="C20" s="51" t="s">
        <v>2</v>
      </c>
      <c r="D20" s="51" t="s">
        <v>3</v>
      </c>
      <c r="E20" s="52" t="s">
        <v>4</v>
      </c>
      <c r="F20" s="65" t="s">
        <v>87</v>
      </c>
      <c r="G20" s="65" t="s">
        <v>88</v>
      </c>
      <c r="H20" s="65" t="s">
        <v>90</v>
      </c>
      <c r="I20" s="65" t="s">
        <v>88</v>
      </c>
      <c r="J20" s="65" t="s">
        <v>90</v>
      </c>
      <c r="K20" s="65" t="s">
        <v>91</v>
      </c>
      <c r="L20" s="65" t="s">
        <v>92</v>
      </c>
      <c r="M20" s="65" t="s">
        <v>93</v>
      </c>
      <c r="N20" s="65" t="s">
        <v>94</v>
      </c>
      <c r="O20" s="65" t="s">
        <v>95</v>
      </c>
      <c r="P20" s="65" t="s">
        <v>96</v>
      </c>
      <c r="Q20" s="78" t="s">
        <v>97</v>
      </c>
      <c r="R20" s="65" t="s">
        <v>98</v>
      </c>
      <c r="S20" s="65" t="s">
        <v>99</v>
      </c>
      <c r="T20" s="65" t="s">
        <v>100</v>
      </c>
      <c r="U20" s="65" t="s">
        <v>101</v>
      </c>
      <c r="V20" s="65" t="s">
        <v>103</v>
      </c>
    </row>
    <row r="21" spans="1:22" ht="12.75">
      <c r="A21" s="53" t="s">
        <v>5</v>
      </c>
      <c r="B21" s="54" t="s">
        <v>6</v>
      </c>
      <c r="C21" s="55" t="s">
        <v>7</v>
      </c>
      <c r="D21" s="54" t="s">
        <v>7</v>
      </c>
      <c r="E21" s="53" t="s">
        <v>8</v>
      </c>
      <c r="F21" s="75">
        <f>SUM(F22:F25)</f>
        <v>3192969</v>
      </c>
      <c r="G21" s="56">
        <f>SUM(G22:G25)</f>
        <v>0</v>
      </c>
      <c r="H21" s="56">
        <f>SUM(H22:H25)</f>
        <v>0</v>
      </c>
      <c r="I21" s="75">
        <f>SUM(I22:I25)</f>
        <v>3153969</v>
      </c>
      <c r="J21" s="56">
        <f>SUM(J22:J25)</f>
        <v>323355</v>
      </c>
      <c r="K21" s="56">
        <f>K25+K24+K23+K22</f>
        <v>281772</v>
      </c>
      <c r="L21" s="56">
        <f>L25+L24+L23+L22</f>
        <v>288524</v>
      </c>
      <c r="M21" s="56">
        <f>SUM(M22:M25)</f>
        <v>294868</v>
      </c>
      <c r="N21" s="56">
        <f aca="true" t="shared" si="0" ref="N21:V21">SUM(N22:N25)</f>
        <v>290784</v>
      </c>
      <c r="O21" s="56">
        <f t="shared" si="0"/>
        <v>305022</v>
      </c>
      <c r="P21" s="56">
        <f t="shared" si="0"/>
        <v>299343</v>
      </c>
      <c r="Q21" s="56">
        <f t="shared" si="0"/>
        <v>309533</v>
      </c>
      <c r="R21" s="56">
        <f t="shared" si="0"/>
        <v>0</v>
      </c>
      <c r="S21" s="56">
        <f t="shared" si="0"/>
        <v>0</v>
      </c>
      <c r="T21" s="56">
        <f t="shared" si="0"/>
        <v>0</v>
      </c>
      <c r="U21" s="56">
        <f t="shared" si="0"/>
        <v>0</v>
      </c>
      <c r="V21" s="56">
        <f t="shared" si="0"/>
        <v>2393201</v>
      </c>
    </row>
    <row r="22" spans="1:22" ht="13.5">
      <c r="A22" s="21" t="s">
        <v>5</v>
      </c>
      <c r="B22" s="22" t="s">
        <v>9</v>
      </c>
      <c r="C22" s="23" t="s">
        <v>7</v>
      </c>
      <c r="D22" s="22" t="s">
        <v>7</v>
      </c>
      <c r="E22" s="21" t="s">
        <v>10</v>
      </c>
      <c r="F22" s="27">
        <v>853969</v>
      </c>
      <c r="G22" s="27"/>
      <c r="H22" s="27"/>
      <c r="I22" s="27">
        <v>873969</v>
      </c>
      <c r="J22" s="27">
        <v>65569</v>
      </c>
      <c r="K22" s="27">
        <v>51536</v>
      </c>
      <c r="L22" s="27">
        <v>59467</v>
      </c>
      <c r="M22" s="69">
        <v>52924</v>
      </c>
      <c r="N22" s="27">
        <v>52396</v>
      </c>
      <c r="O22" s="27">
        <v>54017</v>
      </c>
      <c r="P22" s="27">
        <v>64910</v>
      </c>
      <c r="Q22" s="27">
        <v>76650</v>
      </c>
      <c r="R22" s="27"/>
      <c r="S22" s="27"/>
      <c r="T22" s="27"/>
      <c r="U22" s="27"/>
      <c r="V22" s="27">
        <f>SUM(J22:U22)</f>
        <v>477469</v>
      </c>
    </row>
    <row r="23" spans="1:22" ht="13.5">
      <c r="A23" s="21" t="s">
        <v>5</v>
      </c>
      <c r="B23" s="22" t="s">
        <v>11</v>
      </c>
      <c r="C23" s="23" t="s">
        <v>7</v>
      </c>
      <c r="D23" s="22" t="s">
        <v>7</v>
      </c>
      <c r="E23" s="21" t="s">
        <v>12</v>
      </c>
      <c r="F23" s="27">
        <v>996000</v>
      </c>
      <c r="G23" s="27"/>
      <c r="H23" s="27"/>
      <c r="I23" s="27">
        <v>991000</v>
      </c>
      <c r="J23" s="27">
        <v>111747</v>
      </c>
      <c r="K23" s="27">
        <v>104278</v>
      </c>
      <c r="L23" s="27">
        <v>105930</v>
      </c>
      <c r="M23" s="69">
        <v>119685</v>
      </c>
      <c r="N23" s="27">
        <v>116893</v>
      </c>
      <c r="O23" s="27">
        <v>121785</v>
      </c>
      <c r="P23" s="27">
        <v>110337</v>
      </c>
      <c r="Q23" s="27">
        <v>105413</v>
      </c>
      <c r="R23" s="27"/>
      <c r="S23" s="27"/>
      <c r="T23" s="27"/>
      <c r="U23" s="27"/>
      <c r="V23" s="27">
        <f aca="true" t="shared" si="1" ref="V23:V43">SUM(J23:U23)</f>
        <v>896068</v>
      </c>
    </row>
    <row r="24" spans="1:22" ht="13.5">
      <c r="A24" s="21" t="s">
        <v>5</v>
      </c>
      <c r="B24" s="22" t="s">
        <v>13</v>
      </c>
      <c r="C24" s="23" t="s">
        <v>7</v>
      </c>
      <c r="D24" s="22" t="s">
        <v>7</v>
      </c>
      <c r="E24" s="21" t="s">
        <v>14</v>
      </c>
      <c r="F24" s="27">
        <v>1343000</v>
      </c>
      <c r="G24" s="27"/>
      <c r="H24" s="27"/>
      <c r="I24" s="27">
        <v>1289000</v>
      </c>
      <c r="J24" s="27">
        <v>146039</v>
      </c>
      <c r="K24" s="27">
        <v>125958</v>
      </c>
      <c r="L24" s="27">
        <v>123127</v>
      </c>
      <c r="M24" s="69">
        <v>122259</v>
      </c>
      <c r="N24" s="27">
        <v>121495</v>
      </c>
      <c r="O24" s="27">
        <v>129220</v>
      </c>
      <c r="P24" s="27">
        <v>124096</v>
      </c>
      <c r="Q24" s="27">
        <v>127470</v>
      </c>
      <c r="R24" s="27"/>
      <c r="S24" s="27"/>
      <c r="T24" s="27"/>
      <c r="U24" s="27"/>
      <c r="V24" s="27">
        <f t="shared" si="1"/>
        <v>1019664</v>
      </c>
    </row>
    <row r="25" spans="1:22" ht="13.5">
      <c r="A25" s="21" t="s">
        <v>5</v>
      </c>
      <c r="B25" s="22" t="s">
        <v>15</v>
      </c>
      <c r="C25" s="23" t="s">
        <v>7</v>
      </c>
      <c r="D25" s="22" t="s">
        <v>7</v>
      </c>
      <c r="E25" s="21" t="s">
        <v>16</v>
      </c>
      <c r="F25" s="27">
        <v>0</v>
      </c>
      <c r="G25" s="27">
        <v>0</v>
      </c>
      <c r="H25" s="27">
        <v>0</v>
      </c>
      <c r="I25" s="27">
        <f>F25</f>
        <v>0</v>
      </c>
      <c r="J25" s="27">
        <v>0</v>
      </c>
      <c r="K25" s="27">
        <v>0</v>
      </c>
      <c r="L25" s="27"/>
      <c r="M25" s="69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f t="shared" si="1"/>
        <v>0</v>
      </c>
    </row>
    <row r="26" spans="1:22" ht="12.75">
      <c r="A26" s="53" t="s">
        <v>17</v>
      </c>
      <c r="B26" s="54" t="s">
        <v>6</v>
      </c>
      <c r="C26" s="55" t="s">
        <v>7</v>
      </c>
      <c r="D26" s="54" t="s">
        <v>7</v>
      </c>
      <c r="E26" s="53" t="s">
        <v>18</v>
      </c>
      <c r="F26" s="75">
        <f>SUM(F27:F38)</f>
        <v>629630</v>
      </c>
      <c r="G26" s="56">
        <f>SUM(G27:G38)</f>
        <v>0</v>
      </c>
      <c r="H26" s="56">
        <f>SUM(H27:H38)</f>
        <v>0</v>
      </c>
      <c r="I26" s="56">
        <f>SUM(I27:I38)</f>
        <v>850123</v>
      </c>
      <c r="J26" s="56">
        <f>SUM(J27:J38)</f>
        <v>55113</v>
      </c>
      <c r="K26" s="56">
        <f>K27+K28+K29+K30+K31+K32+K33+K34+K35+K36+K37+K38</f>
        <v>28080</v>
      </c>
      <c r="L26" s="56">
        <f>L27+L28+L29+L30+L31+L32+L33+L34+L35+L36+L37+L38</f>
        <v>47327</v>
      </c>
      <c r="M26" s="56">
        <f>SUM(M27:M38)</f>
        <v>34937</v>
      </c>
      <c r="N26" s="56">
        <f aca="true" t="shared" si="2" ref="N26:U26">SUM(N27:N38)</f>
        <v>38270</v>
      </c>
      <c r="O26" s="56">
        <f t="shared" si="2"/>
        <v>35835</v>
      </c>
      <c r="P26" s="56">
        <f t="shared" si="2"/>
        <v>56691</v>
      </c>
      <c r="Q26" s="56">
        <f t="shared" si="2"/>
        <v>28004</v>
      </c>
      <c r="R26" s="56">
        <f t="shared" si="2"/>
        <v>0</v>
      </c>
      <c r="S26" s="56">
        <f t="shared" si="2"/>
        <v>0</v>
      </c>
      <c r="T26" s="56">
        <f t="shared" si="2"/>
        <v>0</v>
      </c>
      <c r="U26" s="56">
        <f t="shared" si="2"/>
        <v>0</v>
      </c>
      <c r="V26" s="56">
        <f>SUM(V27:V38)</f>
        <v>324257</v>
      </c>
    </row>
    <row r="27" spans="1:22" ht="13.5">
      <c r="A27" s="21" t="s">
        <v>17</v>
      </c>
      <c r="B27" s="22" t="s">
        <v>9</v>
      </c>
      <c r="C27" s="23" t="s">
        <v>7</v>
      </c>
      <c r="D27" s="22" t="s">
        <v>7</v>
      </c>
      <c r="E27" s="21" t="s">
        <v>19</v>
      </c>
      <c r="F27" s="27">
        <v>31990</v>
      </c>
      <c r="G27" s="27"/>
      <c r="H27" s="27"/>
      <c r="I27" s="27">
        <v>31390</v>
      </c>
      <c r="J27" s="27">
        <v>296</v>
      </c>
      <c r="K27" s="27">
        <v>21</v>
      </c>
      <c r="L27" s="27">
        <v>331</v>
      </c>
      <c r="M27" s="69">
        <v>277</v>
      </c>
      <c r="N27" s="27">
        <v>1201</v>
      </c>
      <c r="O27" s="27">
        <v>1170</v>
      </c>
      <c r="P27" s="27">
        <v>1536</v>
      </c>
      <c r="Q27" s="27">
        <v>2343</v>
      </c>
      <c r="R27" s="27"/>
      <c r="S27" s="27"/>
      <c r="T27" s="27"/>
      <c r="U27" s="27"/>
      <c r="V27" s="27">
        <f t="shared" si="1"/>
        <v>7175</v>
      </c>
    </row>
    <row r="28" spans="1:22" ht="13.5">
      <c r="A28" s="21" t="s">
        <v>17</v>
      </c>
      <c r="B28" s="22" t="s">
        <v>11</v>
      </c>
      <c r="C28" s="23" t="s">
        <v>7</v>
      </c>
      <c r="D28" s="22" t="s">
        <v>7</v>
      </c>
      <c r="E28" s="21" t="s">
        <v>20</v>
      </c>
      <c r="F28" s="27">
        <v>31630</v>
      </c>
      <c r="G28" s="27"/>
      <c r="H28" s="27"/>
      <c r="I28" s="27">
        <v>40430</v>
      </c>
      <c r="J28" s="27">
        <v>0</v>
      </c>
      <c r="K28" s="27">
        <v>0</v>
      </c>
      <c r="L28" s="27">
        <v>0</v>
      </c>
      <c r="M28" s="69">
        <v>0</v>
      </c>
      <c r="N28" s="27">
        <v>668</v>
      </c>
      <c r="O28" s="27">
        <v>2268</v>
      </c>
      <c r="P28" s="27">
        <v>6920</v>
      </c>
      <c r="Q28" s="27">
        <v>117</v>
      </c>
      <c r="R28" s="27"/>
      <c r="S28" s="27"/>
      <c r="T28" s="27"/>
      <c r="U28" s="27"/>
      <c r="V28" s="27">
        <f t="shared" si="1"/>
        <v>9973</v>
      </c>
    </row>
    <row r="29" spans="1:22" ht="13.5">
      <c r="A29" s="21" t="s">
        <v>17</v>
      </c>
      <c r="B29" s="22" t="s">
        <v>13</v>
      </c>
      <c r="C29" s="23" t="s">
        <v>7</v>
      </c>
      <c r="D29" s="22" t="s">
        <v>7</v>
      </c>
      <c r="E29" s="21" t="s">
        <v>21</v>
      </c>
      <c r="F29" s="27">
        <v>19275</v>
      </c>
      <c r="G29" s="27"/>
      <c r="H29" s="27"/>
      <c r="I29" s="27">
        <v>22729</v>
      </c>
      <c r="J29" s="27">
        <v>4000</v>
      </c>
      <c r="K29" s="27">
        <v>62</v>
      </c>
      <c r="L29" s="27">
        <v>0</v>
      </c>
      <c r="M29" s="69">
        <v>52</v>
      </c>
      <c r="N29" s="27">
        <v>25</v>
      </c>
      <c r="O29" s="27">
        <v>95</v>
      </c>
      <c r="P29" s="27">
        <v>6069</v>
      </c>
      <c r="Q29" s="27">
        <v>141</v>
      </c>
      <c r="R29" s="27"/>
      <c r="S29" s="27"/>
      <c r="T29" s="27"/>
      <c r="U29" s="27"/>
      <c r="V29" s="27">
        <f t="shared" si="1"/>
        <v>10444</v>
      </c>
    </row>
    <row r="30" spans="1:22" ht="13.5">
      <c r="A30" s="21" t="s">
        <v>17</v>
      </c>
      <c r="B30" s="22" t="s">
        <v>15</v>
      </c>
      <c r="C30" s="23" t="s">
        <v>7</v>
      </c>
      <c r="D30" s="22" t="s">
        <v>7</v>
      </c>
      <c r="E30" s="21" t="s">
        <v>22</v>
      </c>
      <c r="F30" s="27">
        <v>181238</v>
      </c>
      <c r="G30" s="27"/>
      <c r="H30" s="27"/>
      <c r="I30" s="27">
        <v>194741</v>
      </c>
      <c r="J30" s="27">
        <v>1116</v>
      </c>
      <c r="K30" s="27">
        <v>15962</v>
      </c>
      <c r="L30" s="27">
        <v>12855</v>
      </c>
      <c r="M30" s="69">
        <v>16382</v>
      </c>
      <c r="N30" s="27">
        <v>9487</v>
      </c>
      <c r="O30" s="27">
        <v>6588</v>
      </c>
      <c r="P30" s="27">
        <v>9521</v>
      </c>
      <c r="Q30" s="27">
        <v>11700</v>
      </c>
      <c r="R30" s="27"/>
      <c r="S30" s="27"/>
      <c r="T30" s="27"/>
      <c r="U30" s="27"/>
      <c r="V30" s="27">
        <f t="shared" si="1"/>
        <v>83611</v>
      </c>
    </row>
    <row r="31" spans="1:22" ht="13.5">
      <c r="A31" s="21" t="s">
        <v>17</v>
      </c>
      <c r="B31" s="22" t="s">
        <v>23</v>
      </c>
      <c r="C31" s="23" t="s">
        <v>7</v>
      </c>
      <c r="D31" s="22" t="s">
        <v>7</v>
      </c>
      <c r="E31" s="21" t="s">
        <v>24</v>
      </c>
      <c r="F31" s="27">
        <v>107637</v>
      </c>
      <c r="G31" s="27"/>
      <c r="H31" s="27"/>
      <c r="I31" s="27">
        <v>115337</v>
      </c>
      <c r="J31" s="27">
        <v>4553</v>
      </c>
      <c r="K31" s="27">
        <v>4711</v>
      </c>
      <c r="L31" s="27">
        <v>2558</v>
      </c>
      <c r="M31" s="69">
        <v>5554</v>
      </c>
      <c r="N31" s="27">
        <v>6998</v>
      </c>
      <c r="O31" s="27">
        <v>5351</v>
      </c>
      <c r="P31" s="27">
        <v>8282</v>
      </c>
      <c r="Q31" s="27">
        <v>5893</v>
      </c>
      <c r="R31" s="27"/>
      <c r="S31" s="27"/>
      <c r="T31" s="27"/>
      <c r="U31" s="27"/>
      <c r="V31" s="27">
        <f t="shared" si="1"/>
        <v>43900</v>
      </c>
    </row>
    <row r="32" spans="1:22" ht="13.5">
      <c r="A32" s="21" t="s">
        <v>17</v>
      </c>
      <c r="B32" s="22" t="s">
        <v>25</v>
      </c>
      <c r="C32" s="23" t="s">
        <v>7</v>
      </c>
      <c r="D32" s="22" t="s">
        <v>7</v>
      </c>
      <c r="E32" s="21" t="s">
        <v>26</v>
      </c>
      <c r="F32" s="27">
        <v>60275</v>
      </c>
      <c r="G32" s="27"/>
      <c r="H32" s="27"/>
      <c r="I32" s="27">
        <v>140311</v>
      </c>
      <c r="J32" s="27">
        <v>28047</v>
      </c>
      <c r="K32" s="27">
        <v>7120</v>
      </c>
      <c r="L32" s="27">
        <v>26561</v>
      </c>
      <c r="M32" s="69">
        <v>762</v>
      </c>
      <c r="N32" s="27">
        <v>8235</v>
      </c>
      <c r="O32" s="27">
        <v>1803</v>
      </c>
      <c r="P32" s="27">
        <v>694</v>
      </c>
      <c r="Q32" s="27">
        <v>2021</v>
      </c>
      <c r="R32" s="27"/>
      <c r="S32" s="27"/>
      <c r="T32" s="27"/>
      <c r="U32" s="27"/>
      <c r="V32" s="27">
        <f t="shared" si="1"/>
        <v>75243</v>
      </c>
    </row>
    <row r="33" spans="1:22" ht="13.5">
      <c r="A33" s="21" t="s">
        <v>17</v>
      </c>
      <c r="B33" s="22" t="s">
        <v>27</v>
      </c>
      <c r="C33" s="23" t="s">
        <v>7</v>
      </c>
      <c r="D33" s="22" t="s">
        <v>7</v>
      </c>
      <c r="E33" s="21" t="s">
        <v>28</v>
      </c>
      <c r="F33" s="27">
        <v>16260</v>
      </c>
      <c r="G33" s="27"/>
      <c r="H33" s="27"/>
      <c r="I33" s="27">
        <v>33260</v>
      </c>
      <c r="J33" s="27">
        <v>722</v>
      </c>
      <c r="K33" s="27">
        <v>0</v>
      </c>
      <c r="L33" s="27">
        <v>3397</v>
      </c>
      <c r="M33" s="69">
        <v>317</v>
      </c>
      <c r="N33" s="27">
        <v>48</v>
      </c>
      <c r="O33" s="27">
        <v>0</v>
      </c>
      <c r="P33" s="27">
        <v>514</v>
      </c>
      <c r="Q33" s="27">
        <v>0</v>
      </c>
      <c r="R33" s="27"/>
      <c r="S33" s="27"/>
      <c r="T33" s="27"/>
      <c r="U33" s="27"/>
      <c r="V33" s="27">
        <f t="shared" si="1"/>
        <v>4998</v>
      </c>
    </row>
    <row r="34" spans="1:22" ht="13.5">
      <c r="A34" s="21" t="s">
        <v>17</v>
      </c>
      <c r="B34" s="22" t="s">
        <v>29</v>
      </c>
      <c r="C34" s="23" t="s">
        <v>7</v>
      </c>
      <c r="D34" s="22" t="s">
        <v>7</v>
      </c>
      <c r="E34" s="21" t="s">
        <v>30</v>
      </c>
      <c r="F34" s="27">
        <v>17725</v>
      </c>
      <c r="G34" s="27"/>
      <c r="H34" s="27"/>
      <c r="I34" s="27">
        <v>28725</v>
      </c>
      <c r="J34" s="27">
        <v>3575</v>
      </c>
      <c r="K34" s="27">
        <v>204</v>
      </c>
      <c r="L34" s="27">
        <v>1620</v>
      </c>
      <c r="M34" s="69">
        <v>1437</v>
      </c>
      <c r="N34" s="27">
        <v>1754</v>
      </c>
      <c r="O34" s="27">
        <v>645</v>
      </c>
      <c r="P34" s="27">
        <v>359</v>
      </c>
      <c r="Q34" s="27">
        <v>388</v>
      </c>
      <c r="R34" s="27"/>
      <c r="S34" s="27"/>
      <c r="T34" s="27"/>
      <c r="U34" s="27"/>
      <c r="V34" s="27">
        <f t="shared" si="1"/>
        <v>9982</v>
      </c>
    </row>
    <row r="35" spans="1:22" ht="13.5">
      <c r="A35" s="21" t="s">
        <v>17</v>
      </c>
      <c r="B35" s="22" t="s">
        <v>31</v>
      </c>
      <c r="C35" s="23" t="s">
        <v>7</v>
      </c>
      <c r="D35" s="22" t="s">
        <v>7</v>
      </c>
      <c r="E35" s="21" t="s">
        <v>32</v>
      </c>
      <c r="F35" s="27">
        <v>51065</v>
      </c>
      <c r="G35" s="27"/>
      <c r="H35" s="27"/>
      <c r="I35" s="27">
        <v>104665</v>
      </c>
      <c r="J35" s="27">
        <v>0</v>
      </c>
      <c r="K35" s="27">
        <v>0</v>
      </c>
      <c r="L35" s="27">
        <v>0</v>
      </c>
      <c r="M35" s="69">
        <v>6270</v>
      </c>
      <c r="N35" s="27">
        <v>3464</v>
      </c>
      <c r="O35" s="27">
        <v>7205</v>
      </c>
      <c r="P35" s="27">
        <v>13900</v>
      </c>
      <c r="Q35" s="27">
        <v>2185</v>
      </c>
      <c r="R35" s="27"/>
      <c r="S35" s="27"/>
      <c r="T35" s="27"/>
      <c r="U35" s="27"/>
      <c r="V35" s="27">
        <f t="shared" si="1"/>
        <v>33024</v>
      </c>
    </row>
    <row r="36" spans="1:22" ht="13.5">
      <c r="A36" s="21" t="s">
        <v>17</v>
      </c>
      <c r="B36" s="22" t="s">
        <v>33</v>
      </c>
      <c r="C36" s="23" t="s">
        <v>7</v>
      </c>
      <c r="D36" s="22" t="s">
        <v>7</v>
      </c>
      <c r="E36" s="21" t="s">
        <v>34</v>
      </c>
      <c r="F36" s="27">
        <v>11550</v>
      </c>
      <c r="G36" s="27"/>
      <c r="H36" s="27"/>
      <c r="I36" s="27">
        <f>F36</f>
        <v>11550</v>
      </c>
      <c r="J36" s="27">
        <v>0</v>
      </c>
      <c r="K36" s="27">
        <v>0</v>
      </c>
      <c r="L36" s="27">
        <v>0</v>
      </c>
      <c r="M36" s="69">
        <v>0</v>
      </c>
      <c r="N36" s="27">
        <v>6363</v>
      </c>
      <c r="O36" s="27">
        <v>0</v>
      </c>
      <c r="P36" s="27">
        <v>0</v>
      </c>
      <c r="Q36" s="27">
        <v>0</v>
      </c>
      <c r="R36" s="27"/>
      <c r="S36" s="27"/>
      <c r="T36" s="27"/>
      <c r="U36" s="27"/>
      <c r="V36" s="27">
        <f t="shared" si="1"/>
        <v>6363</v>
      </c>
    </row>
    <row r="37" spans="1:22" ht="13.5">
      <c r="A37" s="21" t="s">
        <v>17</v>
      </c>
      <c r="B37" s="22" t="s">
        <v>35</v>
      </c>
      <c r="C37" s="23" t="s">
        <v>7</v>
      </c>
      <c r="D37" s="22" t="s">
        <v>7</v>
      </c>
      <c r="E37" s="21" t="s">
        <v>36</v>
      </c>
      <c r="F37" s="27">
        <v>90650</v>
      </c>
      <c r="G37" s="27"/>
      <c r="H37" s="27"/>
      <c r="I37" s="27">
        <v>106650</v>
      </c>
      <c r="J37" s="27">
        <v>12804</v>
      </c>
      <c r="K37" s="27">
        <v>0</v>
      </c>
      <c r="L37" s="27">
        <v>0</v>
      </c>
      <c r="M37" s="69">
        <v>3870</v>
      </c>
      <c r="N37" s="27">
        <v>0</v>
      </c>
      <c r="O37" s="27">
        <v>10710</v>
      </c>
      <c r="P37" s="27">
        <v>8896</v>
      </c>
      <c r="Q37" s="27">
        <v>3157</v>
      </c>
      <c r="R37" s="27"/>
      <c r="S37" s="27"/>
      <c r="T37" s="27"/>
      <c r="U37" s="27"/>
      <c r="V37" s="27">
        <f t="shared" si="1"/>
        <v>39437</v>
      </c>
    </row>
    <row r="38" spans="1:22" ht="13.5">
      <c r="A38" s="21" t="s">
        <v>17</v>
      </c>
      <c r="B38" s="22" t="s">
        <v>37</v>
      </c>
      <c r="C38" s="23" t="s">
        <v>7</v>
      </c>
      <c r="D38" s="22" t="s">
        <v>7</v>
      </c>
      <c r="E38" s="21" t="s">
        <v>38</v>
      </c>
      <c r="F38" s="27">
        <v>10335</v>
      </c>
      <c r="G38" s="27"/>
      <c r="H38" s="27"/>
      <c r="I38" s="27">
        <v>20335</v>
      </c>
      <c r="J38" s="27">
        <v>0</v>
      </c>
      <c r="K38" s="27">
        <v>0</v>
      </c>
      <c r="L38" s="27">
        <v>5</v>
      </c>
      <c r="M38" s="69">
        <v>16</v>
      </c>
      <c r="N38" s="27">
        <v>27</v>
      </c>
      <c r="O38" s="27">
        <v>0</v>
      </c>
      <c r="P38" s="27">
        <v>0</v>
      </c>
      <c r="Q38" s="27">
        <v>59</v>
      </c>
      <c r="R38" s="27"/>
      <c r="S38" s="27"/>
      <c r="T38" s="27"/>
      <c r="U38" s="27"/>
      <c r="V38" s="27">
        <f t="shared" si="1"/>
        <v>107</v>
      </c>
    </row>
    <row r="39" spans="1:22" ht="12.75">
      <c r="A39" s="53">
        <v>23</v>
      </c>
      <c r="B39" s="54" t="s">
        <v>6</v>
      </c>
      <c r="C39" s="55" t="s">
        <v>7</v>
      </c>
      <c r="D39" s="54" t="s">
        <v>7</v>
      </c>
      <c r="E39" s="53" t="s">
        <v>39</v>
      </c>
      <c r="F39" s="75">
        <f>F40</f>
        <v>60438</v>
      </c>
      <c r="G39" s="56"/>
      <c r="H39" s="56"/>
      <c r="I39" s="56">
        <f>I40</f>
        <v>66847</v>
      </c>
      <c r="J39" s="75">
        <f>J40</f>
        <v>16190</v>
      </c>
      <c r="K39" s="75"/>
      <c r="L39" s="75">
        <f aca="true" t="shared" si="3" ref="L39:Q39">L40</f>
        <v>1101</v>
      </c>
      <c r="M39" s="75">
        <f t="shared" si="3"/>
        <v>1730</v>
      </c>
      <c r="N39" s="56">
        <f t="shared" si="3"/>
        <v>847</v>
      </c>
      <c r="O39" s="56">
        <f t="shared" si="3"/>
        <v>678</v>
      </c>
      <c r="P39" s="56">
        <f t="shared" si="3"/>
        <v>1089</v>
      </c>
      <c r="Q39" s="56">
        <f t="shared" si="3"/>
        <v>4780</v>
      </c>
      <c r="R39" s="56"/>
      <c r="S39" s="56"/>
      <c r="T39" s="56"/>
      <c r="U39" s="56"/>
      <c r="V39" s="56">
        <f>SUM(V40:V41)</f>
        <v>26415</v>
      </c>
    </row>
    <row r="40" spans="1:22" ht="13.5">
      <c r="A40" s="21">
        <v>23</v>
      </c>
      <c r="B40" s="22" t="s">
        <v>9</v>
      </c>
      <c r="C40" s="23" t="s">
        <v>7</v>
      </c>
      <c r="D40" s="22" t="s">
        <v>7</v>
      </c>
      <c r="E40" s="21" t="s">
        <v>40</v>
      </c>
      <c r="F40" s="27">
        <v>60438</v>
      </c>
      <c r="G40" s="27"/>
      <c r="H40" s="27"/>
      <c r="I40" s="27">
        <v>66847</v>
      </c>
      <c r="J40" s="27">
        <v>16190</v>
      </c>
      <c r="K40" s="27">
        <v>0</v>
      </c>
      <c r="L40" s="27">
        <v>1101</v>
      </c>
      <c r="M40" s="69">
        <v>1730</v>
      </c>
      <c r="N40" s="27">
        <v>847</v>
      </c>
      <c r="O40" s="27">
        <v>678</v>
      </c>
      <c r="P40" s="27">
        <v>1089</v>
      </c>
      <c r="Q40" s="27">
        <v>4780</v>
      </c>
      <c r="R40" s="27"/>
      <c r="S40" s="27"/>
      <c r="T40" s="27"/>
      <c r="U40" s="27"/>
      <c r="V40" s="27">
        <f t="shared" si="1"/>
        <v>26415</v>
      </c>
    </row>
    <row r="41" spans="1:22" ht="13.5">
      <c r="A41" s="21">
        <v>23</v>
      </c>
      <c r="B41" s="22" t="s">
        <v>13</v>
      </c>
      <c r="C41" s="23" t="s">
        <v>7</v>
      </c>
      <c r="D41" s="22" t="s">
        <v>7</v>
      </c>
      <c r="E41" s="21" t="s">
        <v>86</v>
      </c>
      <c r="F41" s="27">
        <v>0</v>
      </c>
      <c r="G41" s="27"/>
      <c r="H41" s="27"/>
      <c r="I41" s="27">
        <f>F41</f>
        <v>0</v>
      </c>
      <c r="J41" s="27">
        <v>0</v>
      </c>
      <c r="K41" s="27">
        <v>0</v>
      </c>
      <c r="L41" s="27">
        <v>0</v>
      </c>
      <c r="M41" s="69">
        <v>0</v>
      </c>
      <c r="N41" s="27">
        <v>0</v>
      </c>
      <c r="O41" s="79">
        <v>0</v>
      </c>
      <c r="P41" s="27">
        <v>0</v>
      </c>
      <c r="Q41" s="27">
        <v>0</v>
      </c>
      <c r="R41" s="27">
        <v>0</v>
      </c>
      <c r="S41" s="27"/>
      <c r="T41" s="27"/>
      <c r="U41" s="27"/>
      <c r="V41" s="27">
        <f t="shared" si="1"/>
        <v>0</v>
      </c>
    </row>
    <row r="42" spans="1:22" ht="12.75">
      <c r="A42" s="53">
        <v>24</v>
      </c>
      <c r="B42" s="54" t="s">
        <v>6</v>
      </c>
      <c r="C42" s="55" t="s">
        <v>7</v>
      </c>
      <c r="D42" s="54" t="s">
        <v>7</v>
      </c>
      <c r="E42" s="53" t="s">
        <v>41</v>
      </c>
      <c r="F42" s="75">
        <f>SUM(F43:F48)</f>
        <v>45300</v>
      </c>
      <c r="G42" s="56">
        <f>SUM(G43:G44)</f>
        <v>0</v>
      </c>
      <c r="H42" s="56">
        <f>SUM(H43:H48)</f>
        <v>0</v>
      </c>
      <c r="I42" s="56">
        <f>SUM(I43:I48)</f>
        <v>28300</v>
      </c>
      <c r="J42" s="56">
        <v>0</v>
      </c>
      <c r="K42" s="56"/>
      <c r="L42" s="75">
        <f>SUM(L43:L44)</f>
        <v>0</v>
      </c>
      <c r="M42" s="68">
        <v>0</v>
      </c>
      <c r="N42" s="56">
        <f aca="true" t="shared" si="4" ref="N42:V42">SUM(N43:N48)</f>
        <v>0</v>
      </c>
      <c r="O42" s="56">
        <f t="shared" si="4"/>
        <v>132</v>
      </c>
      <c r="P42" s="56">
        <f t="shared" si="4"/>
        <v>0</v>
      </c>
      <c r="Q42" s="56">
        <f t="shared" si="4"/>
        <v>0</v>
      </c>
      <c r="R42" s="56">
        <f t="shared" si="4"/>
        <v>0</v>
      </c>
      <c r="S42" s="56">
        <f t="shared" si="4"/>
        <v>0</v>
      </c>
      <c r="T42" s="56">
        <f t="shared" si="4"/>
        <v>0</v>
      </c>
      <c r="U42" s="56">
        <f t="shared" si="4"/>
        <v>0</v>
      </c>
      <c r="V42" s="56">
        <f t="shared" si="4"/>
        <v>132</v>
      </c>
    </row>
    <row r="43" spans="1:22" ht="13.5">
      <c r="A43" s="21">
        <v>24</v>
      </c>
      <c r="B43" s="22" t="s">
        <v>9</v>
      </c>
      <c r="C43" s="23" t="s">
        <v>7</v>
      </c>
      <c r="D43" s="22" t="s">
        <v>7</v>
      </c>
      <c r="E43" s="21" t="s">
        <v>42</v>
      </c>
      <c r="F43" s="27">
        <v>45300</v>
      </c>
      <c r="G43" s="27"/>
      <c r="H43" s="27"/>
      <c r="I43" s="27">
        <v>28300</v>
      </c>
      <c r="J43" s="27">
        <v>0</v>
      </c>
      <c r="K43" s="27">
        <v>0</v>
      </c>
      <c r="L43" s="27">
        <v>0</v>
      </c>
      <c r="M43" s="69">
        <v>0</v>
      </c>
      <c r="N43" s="27">
        <v>0</v>
      </c>
      <c r="O43" s="27">
        <v>132</v>
      </c>
      <c r="P43" s="27"/>
      <c r="Q43" s="27">
        <v>0</v>
      </c>
      <c r="R43" s="27"/>
      <c r="S43" s="27"/>
      <c r="T43" s="27"/>
      <c r="U43" s="27"/>
      <c r="V43" s="27">
        <f t="shared" si="1"/>
        <v>132</v>
      </c>
    </row>
    <row r="44" spans="1:22" ht="13.5">
      <c r="A44" s="21">
        <v>24</v>
      </c>
      <c r="B44" s="22" t="s">
        <v>13</v>
      </c>
      <c r="C44" s="23" t="s">
        <v>7</v>
      </c>
      <c r="D44" s="24" t="s">
        <v>7</v>
      </c>
      <c r="E44" s="21" t="s">
        <v>43</v>
      </c>
      <c r="F44" s="27">
        <v>0</v>
      </c>
      <c r="G44" s="27"/>
      <c r="H44" s="27"/>
      <c r="I44" s="27">
        <f>F44</f>
        <v>0</v>
      </c>
      <c r="J44" s="27">
        <v>0</v>
      </c>
      <c r="K44" s="27">
        <v>0</v>
      </c>
      <c r="L44" s="27">
        <v>0</v>
      </c>
      <c r="M44" s="69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/>
      <c r="T44" s="27"/>
      <c r="U44" s="27"/>
      <c r="V44" s="27"/>
    </row>
    <row r="45" spans="1:22" ht="13.5">
      <c r="A45" s="21">
        <v>24</v>
      </c>
      <c r="B45" s="22" t="s">
        <v>15</v>
      </c>
      <c r="C45" s="23" t="s">
        <v>7</v>
      </c>
      <c r="D45" s="22" t="s">
        <v>7</v>
      </c>
      <c r="E45" s="21" t="s">
        <v>44</v>
      </c>
      <c r="F45" s="27">
        <v>0</v>
      </c>
      <c r="G45" s="27"/>
      <c r="H45" s="27"/>
      <c r="I45" s="27">
        <f>F45</f>
        <v>0</v>
      </c>
      <c r="J45" s="27">
        <v>0</v>
      </c>
      <c r="K45" s="27">
        <v>0</v>
      </c>
      <c r="L45" s="27">
        <v>0</v>
      </c>
      <c r="M45" s="69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/>
      <c r="T45" s="27"/>
      <c r="U45" s="27"/>
      <c r="V45" s="27"/>
    </row>
    <row r="46" spans="1:22" ht="13.5">
      <c r="A46" s="21">
        <v>24</v>
      </c>
      <c r="B46" s="22" t="s">
        <v>23</v>
      </c>
      <c r="C46" s="23" t="s">
        <v>7</v>
      </c>
      <c r="D46" s="24" t="s">
        <v>7</v>
      </c>
      <c r="E46" s="21" t="s">
        <v>45</v>
      </c>
      <c r="F46" s="27">
        <v>0</v>
      </c>
      <c r="G46" s="27"/>
      <c r="H46" s="27"/>
      <c r="I46" s="27">
        <f>F46</f>
        <v>0</v>
      </c>
      <c r="J46" s="27">
        <v>0</v>
      </c>
      <c r="K46" s="27">
        <v>0</v>
      </c>
      <c r="L46" s="27">
        <v>0</v>
      </c>
      <c r="M46" s="69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/>
      <c r="T46" s="27"/>
      <c r="U46" s="27"/>
      <c r="V46" s="27"/>
    </row>
    <row r="47" spans="1:22" ht="13.5">
      <c r="A47" s="21">
        <v>24</v>
      </c>
      <c r="B47" s="22" t="s">
        <v>25</v>
      </c>
      <c r="C47" s="23" t="s">
        <v>7</v>
      </c>
      <c r="D47" s="24" t="s">
        <v>7</v>
      </c>
      <c r="E47" s="21" t="s">
        <v>46</v>
      </c>
      <c r="F47" s="27">
        <v>0</v>
      </c>
      <c r="G47" s="27"/>
      <c r="H47" s="27"/>
      <c r="I47" s="27">
        <f>F47</f>
        <v>0</v>
      </c>
      <c r="J47" s="27">
        <v>0</v>
      </c>
      <c r="K47" s="27">
        <v>0</v>
      </c>
      <c r="L47" s="27">
        <v>0</v>
      </c>
      <c r="M47" s="69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/>
      <c r="T47" s="27"/>
      <c r="U47" s="27"/>
      <c r="V47" s="27"/>
    </row>
    <row r="48" spans="1:22" ht="13.5">
      <c r="A48" s="21">
        <v>24</v>
      </c>
      <c r="B48" s="22" t="s">
        <v>27</v>
      </c>
      <c r="C48" s="23" t="s">
        <v>7</v>
      </c>
      <c r="D48" s="24" t="s">
        <v>7</v>
      </c>
      <c r="E48" s="21" t="s">
        <v>47</v>
      </c>
      <c r="F48" s="27">
        <v>0</v>
      </c>
      <c r="G48" s="27">
        <v>0</v>
      </c>
      <c r="H48" s="27">
        <v>0</v>
      </c>
      <c r="I48" s="27">
        <f>F48</f>
        <v>0</v>
      </c>
      <c r="J48" s="27">
        <v>0</v>
      </c>
      <c r="K48" s="27">
        <v>0</v>
      </c>
      <c r="L48" s="27">
        <v>0</v>
      </c>
      <c r="M48" s="69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f>SUM(H48:T48)</f>
        <v>0</v>
      </c>
    </row>
    <row r="49" spans="1:22" ht="13.5">
      <c r="A49" s="53">
        <v>25</v>
      </c>
      <c r="B49" s="54" t="s">
        <v>6</v>
      </c>
      <c r="C49" s="55" t="s">
        <v>7</v>
      </c>
      <c r="D49" s="54" t="s">
        <v>7</v>
      </c>
      <c r="E49" s="53" t="s">
        <v>48</v>
      </c>
      <c r="F49" s="74"/>
      <c r="G49" s="56">
        <f>SUM(G50:G51)</f>
        <v>0</v>
      </c>
      <c r="H49" s="56">
        <f>SUM(H50:H50)</f>
        <v>0</v>
      </c>
      <c r="I49" s="56">
        <f>SUM(I50:I50)</f>
        <v>0</v>
      </c>
      <c r="J49" s="56">
        <v>0</v>
      </c>
      <c r="K49" s="56"/>
      <c r="L49" s="56"/>
      <c r="M49" s="68">
        <v>0</v>
      </c>
      <c r="N49" s="56">
        <f aca="true" t="shared" si="5" ref="N49:U49">SUM(N50:N50)</f>
        <v>0</v>
      </c>
      <c r="O49" s="56">
        <f t="shared" si="5"/>
        <v>0</v>
      </c>
      <c r="P49" s="56">
        <f>SUM(P50:P50)</f>
        <v>0</v>
      </c>
      <c r="Q49" s="56">
        <f>SUM(Q50:Q50)</f>
        <v>0</v>
      </c>
      <c r="R49" s="56">
        <f t="shared" si="5"/>
        <v>0</v>
      </c>
      <c r="S49" s="56">
        <f t="shared" si="5"/>
        <v>0</v>
      </c>
      <c r="T49" s="56">
        <f t="shared" si="5"/>
        <v>0</v>
      </c>
      <c r="U49" s="56">
        <f t="shared" si="5"/>
        <v>0</v>
      </c>
      <c r="V49" s="56">
        <f>SUM(V50)</f>
        <v>0</v>
      </c>
    </row>
    <row r="50" spans="1:22" ht="13.5">
      <c r="A50" s="21">
        <v>25</v>
      </c>
      <c r="B50" s="22" t="s">
        <v>9</v>
      </c>
      <c r="C50" s="23" t="s">
        <v>7</v>
      </c>
      <c r="D50" s="24" t="s">
        <v>7</v>
      </c>
      <c r="E50" s="21" t="s">
        <v>49</v>
      </c>
      <c r="F50" s="27">
        <v>0</v>
      </c>
      <c r="G50" s="27">
        <v>0</v>
      </c>
      <c r="H50" s="27">
        <v>0</v>
      </c>
      <c r="I50" s="27">
        <f>F50</f>
        <v>0</v>
      </c>
      <c r="J50" s="27">
        <v>0</v>
      </c>
      <c r="K50" s="27">
        <v>0</v>
      </c>
      <c r="L50" s="27">
        <v>0</v>
      </c>
      <c r="M50" s="69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f>SUM(J50:U50)</f>
        <v>0</v>
      </c>
    </row>
    <row r="51" spans="1:22" ht="13.5">
      <c r="A51" s="53">
        <v>26</v>
      </c>
      <c r="B51" s="54" t="s">
        <v>6</v>
      </c>
      <c r="C51" s="55" t="s">
        <v>7</v>
      </c>
      <c r="D51" s="54" t="s">
        <v>7</v>
      </c>
      <c r="E51" s="53" t="s">
        <v>50</v>
      </c>
      <c r="F51" s="74"/>
      <c r="G51" s="56">
        <f>SUM(G52:G53)</f>
        <v>0</v>
      </c>
      <c r="H51" s="56">
        <f>SUM(H52:H54)</f>
        <v>0</v>
      </c>
      <c r="I51" s="56">
        <f>SUM(I52:I54)</f>
        <v>50000</v>
      </c>
      <c r="J51" s="56">
        <v>0</v>
      </c>
      <c r="K51" s="56"/>
      <c r="L51" s="56"/>
      <c r="M51" s="68">
        <v>0</v>
      </c>
      <c r="N51" s="56">
        <f aca="true" t="shared" si="6" ref="N51:V51">SUM(N52:N54)</f>
        <v>548</v>
      </c>
      <c r="O51" s="56">
        <f t="shared" si="6"/>
        <v>0</v>
      </c>
      <c r="P51" s="56">
        <f t="shared" si="6"/>
        <v>7549</v>
      </c>
      <c r="Q51" s="56">
        <f t="shared" si="6"/>
        <v>39540</v>
      </c>
      <c r="R51" s="56">
        <f t="shared" si="6"/>
        <v>0</v>
      </c>
      <c r="S51" s="56">
        <f t="shared" si="6"/>
        <v>0</v>
      </c>
      <c r="T51" s="56">
        <f t="shared" si="6"/>
        <v>0</v>
      </c>
      <c r="U51" s="56">
        <f t="shared" si="6"/>
        <v>0</v>
      </c>
      <c r="V51" s="56">
        <f t="shared" si="6"/>
        <v>47637</v>
      </c>
    </row>
    <row r="52" spans="1:22" ht="13.5">
      <c r="A52" s="21">
        <v>26</v>
      </c>
      <c r="B52" s="22" t="s">
        <v>9</v>
      </c>
      <c r="C52" s="23" t="s">
        <v>7</v>
      </c>
      <c r="D52" s="22" t="s">
        <v>7</v>
      </c>
      <c r="E52" s="21" t="s">
        <v>51</v>
      </c>
      <c r="F52" s="27">
        <v>0</v>
      </c>
      <c r="G52" s="27">
        <v>0</v>
      </c>
      <c r="H52" s="27">
        <v>0</v>
      </c>
      <c r="I52" s="27">
        <v>40000</v>
      </c>
      <c r="J52" s="27">
        <v>0</v>
      </c>
      <c r="K52" s="27">
        <v>0</v>
      </c>
      <c r="L52" s="27">
        <v>0</v>
      </c>
      <c r="M52" s="69">
        <v>0</v>
      </c>
      <c r="N52" s="27">
        <v>0</v>
      </c>
      <c r="O52" s="27">
        <v>0</v>
      </c>
      <c r="P52" s="27">
        <v>0</v>
      </c>
      <c r="Q52" s="27">
        <v>39540</v>
      </c>
      <c r="R52" s="27">
        <v>0</v>
      </c>
      <c r="S52" s="27">
        <v>0</v>
      </c>
      <c r="T52" s="27">
        <v>0</v>
      </c>
      <c r="U52" s="27"/>
      <c r="V52" s="27">
        <f>SUM(J52:U52)</f>
        <v>39540</v>
      </c>
    </row>
    <row r="53" spans="1:22" ht="13.5">
      <c r="A53" s="21">
        <v>26</v>
      </c>
      <c r="B53" s="22" t="s">
        <v>11</v>
      </c>
      <c r="C53" s="23" t="s">
        <v>7</v>
      </c>
      <c r="D53" s="22" t="s">
        <v>7</v>
      </c>
      <c r="E53" s="21" t="s">
        <v>102</v>
      </c>
      <c r="F53" s="27">
        <v>0</v>
      </c>
      <c r="G53" s="27">
        <v>0</v>
      </c>
      <c r="H53" s="27">
        <v>0</v>
      </c>
      <c r="I53" s="27">
        <v>10000</v>
      </c>
      <c r="J53" s="27">
        <v>0</v>
      </c>
      <c r="K53" s="27">
        <v>0</v>
      </c>
      <c r="L53" s="27">
        <v>0</v>
      </c>
      <c r="M53" s="69">
        <v>0</v>
      </c>
      <c r="N53" s="27">
        <v>548</v>
      </c>
      <c r="O53" s="27">
        <v>0</v>
      </c>
      <c r="P53" s="27">
        <v>7549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f>SUM(J53:U53)</f>
        <v>8097</v>
      </c>
    </row>
    <row r="54" spans="1:22" ht="13.5">
      <c r="A54" s="21">
        <v>26</v>
      </c>
      <c r="B54" s="22" t="s">
        <v>15</v>
      </c>
      <c r="C54" s="23" t="s">
        <v>7</v>
      </c>
      <c r="D54" s="22" t="s">
        <v>7</v>
      </c>
      <c r="E54" s="21" t="s">
        <v>52</v>
      </c>
      <c r="F54" s="27">
        <v>0</v>
      </c>
      <c r="G54" s="27">
        <v>0</v>
      </c>
      <c r="H54" s="27">
        <v>0</v>
      </c>
      <c r="I54" s="27">
        <f>F54</f>
        <v>0</v>
      </c>
      <c r="J54" s="27">
        <v>0</v>
      </c>
      <c r="K54" s="27">
        <v>0</v>
      </c>
      <c r="L54" s="27">
        <v>0</v>
      </c>
      <c r="M54" s="69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f>SUM(J54:U54)</f>
        <v>0</v>
      </c>
    </row>
    <row r="55" spans="1:22" ht="12.75">
      <c r="A55" s="53">
        <v>29</v>
      </c>
      <c r="B55" s="54" t="s">
        <v>6</v>
      </c>
      <c r="C55" s="55" t="s">
        <v>7</v>
      </c>
      <c r="D55" s="54" t="s">
        <v>7</v>
      </c>
      <c r="E55" s="53" t="s">
        <v>53</v>
      </c>
      <c r="F55" s="75">
        <f aca="true" t="shared" si="7" ref="F55:M55">SUM(F56:F63)</f>
        <v>123063</v>
      </c>
      <c r="G55" s="56">
        <f t="shared" si="7"/>
        <v>13000</v>
      </c>
      <c r="H55" s="56">
        <f t="shared" si="7"/>
        <v>0</v>
      </c>
      <c r="I55" s="56">
        <f t="shared" si="7"/>
        <v>217373</v>
      </c>
      <c r="J55" s="56">
        <f t="shared" si="7"/>
        <v>3629</v>
      </c>
      <c r="K55" s="56">
        <f t="shared" si="7"/>
        <v>558</v>
      </c>
      <c r="L55" s="56">
        <f t="shared" si="7"/>
        <v>1592</v>
      </c>
      <c r="M55" s="75">
        <f t="shared" si="7"/>
        <v>6579</v>
      </c>
      <c r="N55" s="56">
        <f aca="true" t="shared" si="8" ref="N55:U55">SUM(N56:N63)</f>
        <v>8310</v>
      </c>
      <c r="O55" s="56">
        <f t="shared" si="8"/>
        <v>5679</v>
      </c>
      <c r="P55" s="56">
        <f t="shared" si="8"/>
        <v>4957</v>
      </c>
      <c r="Q55" s="56">
        <f t="shared" si="8"/>
        <v>1989</v>
      </c>
      <c r="R55" s="56">
        <f t="shared" si="8"/>
        <v>0</v>
      </c>
      <c r="S55" s="56">
        <f t="shared" si="8"/>
        <v>0</v>
      </c>
      <c r="T55" s="56">
        <f t="shared" si="8"/>
        <v>0</v>
      </c>
      <c r="U55" s="56">
        <f t="shared" si="8"/>
        <v>0</v>
      </c>
      <c r="V55" s="56">
        <f>SUM(V56:V63)</f>
        <v>33293</v>
      </c>
    </row>
    <row r="56" spans="1:22" ht="13.5">
      <c r="A56" s="21">
        <v>29</v>
      </c>
      <c r="B56" s="22" t="s">
        <v>9</v>
      </c>
      <c r="C56" s="23" t="s">
        <v>7</v>
      </c>
      <c r="D56" s="22" t="s">
        <v>7</v>
      </c>
      <c r="E56" s="21" t="s">
        <v>54</v>
      </c>
      <c r="F56" s="27">
        <v>0</v>
      </c>
      <c r="G56" s="27">
        <v>0</v>
      </c>
      <c r="H56" s="27">
        <v>0</v>
      </c>
      <c r="I56" s="27">
        <f aca="true" t="shared" si="9" ref="I56:I88">F56</f>
        <v>0</v>
      </c>
      <c r="J56" s="27">
        <v>0</v>
      </c>
      <c r="K56" s="27">
        <v>0</v>
      </c>
      <c r="L56" s="27">
        <v>0</v>
      </c>
      <c r="M56" s="69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f aca="true" t="shared" si="10" ref="V56:V63">SUM(J56:U56)</f>
        <v>0</v>
      </c>
    </row>
    <row r="57" spans="1:22" ht="13.5">
      <c r="A57" s="21">
        <v>29</v>
      </c>
      <c r="B57" s="22" t="s">
        <v>11</v>
      </c>
      <c r="C57" s="23" t="s">
        <v>7</v>
      </c>
      <c r="D57" s="22" t="s">
        <v>7</v>
      </c>
      <c r="E57" s="21" t="s">
        <v>55</v>
      </c>
      <c r="F57" s="27">
        <v>0</v>
      </c>
      <c r="G57" s="27">
        <v>0</v>
      </c>
      <c r="H57" s="27">
        <v>0</v>
      </c>
      <c r="I57" s="27">
        <f t="shared" si="9"/>
        <v>0</v>
      </c>
      <c r="J57" s="27">
        <v>0</v>
      </c>
      <c r="K57" s="27">
        <v>0</v>
      </c>
      <c r="L57" s="27">
        <v>0</v>
      </c>
      <c r="M57" s="69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f t="shared" si="10"/>
        <v>0</v>
      </c>
    </row>
    <row r="58" spans="1:22" ht="13.5">
      <c r="A58" s="21">
        <v>29</v>
      </c>
      <c r="B58" s="22" t="s">
        <v>13</v>
      </c>
      <c r="C58" s="23" t="s">
        <v>7</v>
      </c>
      <c r="D58" s="22" t="s">
        <v>7</v>
      </c>
      <c r="E58" s="21" t="s">
        <v>56</v>
      </c>
      <c r="F58" s="27">
        <v>13000</v>
      </c>
      <c r="G58" s="27">
        <f>F58</f>
        <v>13000</v>
      </c>
      <c r="H58" s="27">
        <v>0</v>
      </c>
      <c r="I58" s="27"/>
      <c r="J58" s="27">
        <v>0</v>
      </c>
      <c r="K58" s="27">
        <v>0</v>
      </c>
      <c r="L58" s="27">
        <v>0</v>
      </c>
      <c r="M58" s="69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f t="shared" si="10"/>
        <v>0</v>
      </c>
    </row>
    <row r="59" spans="1:22" ht="13.5">
      <c r="A59" s="21">
        <v>29</v>
      </c>
      <c r="B59" s="22" t="s">
        <v>15</v>
      </c>
      <c r="C59" s="23" t="s">
        <v>7</v>
      </c>
      <c r="D59" s="22" t="s">
        <v>7</v>
      </c>
      <c r="E59" s="21" t="s">
        <v>57</v>
      </c>
      <c r="F59" s="27">
        <v>52063</v>
      </c>
      <c r="G59" s="27"/>
      <c r="H59" s="27"/>
      <c r="I59" s="27">
        <v>52373</v>
      </c>
      <c r="J59" s="27">
        <v>740</v>
      </c>
      <c r="K59" s="27">
        <v>0</v>
      </c>
      <c r="L59" s="27">
        <v>231</v>
      </c>
      <c r="M59" s="69">
        <v>1657</v>
      </c>
      <c r="N59" s="27">
        <v>6380</v>
      </c>
      <c r="O59" s="27">
        <v>724</v>
      </c>
      <c r="P59" s="27">
        <v>1447</v>
      </c>
      <c r="Q59" s="27">
        <v>399</v>
      </c>
      <c r="R59" s="27"/>
      <c r="S59" s="27"/>
      <c r="T59" s="27"/>
      <c r="U59" s="27"/>
      <c r="V59" s="27">
        <f t="shared" si="10"/>
        <v>11578</v>
      </c>
    </row>
    <row r="60" spans="1:22" ht="13.5">
      <c r="A60" s="21">
        <v>29</v>
      </c>
      <c r="B60" s="22" t="s">
        <v>23</v>
      </c>
      <c r="C60" s="23" t="s">
        <v>7</v>
      </c>
      <c r="D60" s="22" t="s">
        <v>7</v>
      </c>
      <c r="E60" s="21" t="s">
        <v>58</v>
      </c>
      <c r="F60" s="27">
        <v>27000</v>
      </c>
      <c r="G60" s="27"/>
      <c r="H60" s="27"/>
      <c r="I60" s="27">
        <v>51000</v>
      </c>
      <c r="J60" s="27">
        <v>0</v>
      </c>
      <c r="K60" s="27">
        <v>558</v>
      </c>
      <c r="L60" s="27">
        <v>811</v>
      </c>
      <c r="M60" s="69">
        <v>3646</v>
      </c>
      <c r="N60" s="27">
        <v>296</v>
      </c>
      <c r="O60" s="27">
        <v>160</v>
      </c>
      <c r="P60" s="27">
        <v>2332</v>
      </c>
      <c r="Q60" s="27">
        <v>420</v>
      </c>
      <c r="R60" s="27"/>
      <c r="S60" s="27"/>
      <c r="T60" s="27"/>
      <c r="U60" s="27"/>
      <c r="V60" s="27">
        <f t="shared" si="10"/>
        <v>8223</v>
      </c>
    </row>
    <row r="61" spans="1:22" ht="13.5">
      <c r="A61" s="21">
        <v>29</v>
      </c>
      <c r="B61" s="22" t="s">
        <v>25</v>
      </c>
      <c r="C61" s="23" t="s">
        <v>7</v>
      </c>
      <c r="D61" s="22" t="s">
        <v>7</v>
      </c>
      <c r="E61" s="21" t="s">
        <v>59</v>
      </c>
      <c r="F61" s="27">
        <v>29000</v>
      </c>
      <c r="G61" s="27"/>
      <c r="H61" s="27"/>
      <c r="I61" s="27">
        <v>52000</v>
      </c>
      <c r="J61" s="27">
        <v>2889</v>
      </c>
      <c r="K61" s="27">
        <v>0</v>
      </c>
      <c r="L61" s="27">
        <v>550</v>
      </c>
      <c r="M61" s="69">
        <v>1276</v>
      </c>
      <c r="N61" s="27">
        <v>1634</v>
      </c>
      <c r="O61" s="27">
        <v>0</v>
      </c>
      <c r="P61" s="27">
        <v>1178</v>
      </c>
      <c r="Q61" s="27">
        <v>1170</v>
      </c>
      <c r="R61" s="27"/>
      <c r="S61" s="27"/>
      <c r="T61" s="27"/>
      <c r="U61" s="27"/>
      <c r="V61" s="27">
        <f t="shared" si="10"/>
        <v>8697</v>
      </c>
    </row>
    <row r="62" spans="1:22" ht="13.5">
      <c r="A62" s="21">
        <v>29</v>
      </c>
      <c r="B62" s="22" t="s">
        <v>27</v>
      </c>
      <c r="C62" s="23" t="s">
        <v>7</v>
      </c>
      <c r="D62" s="22" t="s">
        <v>7</v>
      </c>
      <c r="E62" s="21" t="s">
        <v>60</v>
      </c>
      <c r="F62" s="27">
        <v>2000</v>
      </c>
      <c r="G62" s="27"/>
      <c r="H62" s="27"/>
      <c r="I62" s="27">
        <v>62000</v>
      </c>
      <c r="J62" s="27">
        <v>0</v>
      </c>
      <c r="K62" s="27">
        <v>0</v>
      </c>
      <c r="L62" s="27">
        <v>0</v>
      </c>
      <c r="M62" s="69">
        <v>0</v>
      </c>
      <c r="N62" s="27">
        <v>0</v>
      </c>
      <c r="O62" s="27">
        <v>4795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f t="shared" si="10"/>
        <v>4795</v>
      </c>
    </row>
    <row r="63" spans="1:22" ht="13.5">
      <c r="A63" s="21">
        <v>29</v>
      </c>
      <c r="B63" s="22" t="s">
        <v>61</v>
      </c>
      <c r="C63" s="23" t="s">
        <v>7</v>
      </c>
      <c r="D63" s="22" t="s">
        <v>7</v>
      </c>
      <c r="E63" s="21" t="s">
        <v>62</v>
      </c>
      <c r="F63" s="27">
        <v>0</v>
      </c>
      <c r="G63" s="27">
        <v>0</v>
      </c>
      <c r="H63" s="27">
        <v>0</v>
      </c>
      <c r="I63" s="27">
        <f t="shared" si="9"/>
        <v>0</v>
      </c>
      <c r="J63" s="27">
        <v>0</v>
      </c>
      <c r="K63" s="27">
        <v>0</v>
      </c>
      <c r="L63" s="27">
        <v>0</v>
      </c>
      <c r="M63" s="69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f t="shared" si="10"/>
        <v>0</v>
      </c>
    </row>
    <row r="64" spans="1:22" ht="13.5">
      <c r="A64" s="53">
        <v>30</v>
      </c>
      <c r="B64" s="54" t="s">
        <v>6</v>
      </c>
      <c r="C64" s="55" t="s">
        <v>7</v>
      </c>
      <c r="D64" s="54" t="s">
        <v>7</v>
      </c>
      <c r="E64" s="53" t="s">
        <v>53</v>
      </c>
      <c r="F64" s="74">
        <f>SUM(F65:F72)</f>
        <v>0</v>
      </c>
      <c r="G64" s="56">
        <f>SUM(G65:G72)</f>
        <v>0</v>
      </c>
      <c r="H64" s="56">
        <f>SUM(H65:H68)</f>
        <v>0</v>
      </c>
      <c r="I64" s="56">
        <f>SUM(I65:I68)</f>
        <v>0</v>
      </c>
      <c r="J64" s="56">
        <v>0</v>
      </c>
      <c r="K64" s="56"/>
      <c r="L64" s="56"/>
      <c r="M64" s="68">
        <v>0</v>
      </c>
      <c r="N64" s="56">
        <f aca="true" t="shared" si="11" ref="N64:T64">SUM(N65:N68)</f>
        <v>0</v>
      </c>
      <c r="O64" s="56">
        <f t="shared" si="11"/>
        <v>0</v>
      </c>
      <c r="P64" s="56">
        <f>SUM(P65:P68)</f>
        <v>0</v>
      </c>
      <c r="Q64" s="56">
        <f>SUM(Q65:Q68)</f>
        <v>0</v>
      </c>
      <c r="R64" s="56">
        <f t="shared" si="11"/>
        <v>0</v>
      </c>
      <c r="S64" s="56">
        <f t="shared" si="11"/>
        <v>0</v>
      </c>
      <c r="T64" s="56">
        <f t="shared" si="11"/>
        <v>0</v>
      </c>
      <c r="U64" s="56">
        <f>SUM(U65:U68)</f>
        <v>0</v>
      </c>
      <c r="V64" s="56">
        <f>SUM(V65:V68)</f>
        <v>0</v>
      </c>
    </row>
    <row r="65" spans="1:22" ht="13.5">
      <c r="A65" s="21">
        <v>30</v>
      </c>
      <c r="B65" s="22" t="s">
        <v>9</v>
      </c>
      <c r="C65" s="23" t="s">
        <v>7</v>
      </c>
      <c r="D65" s="24" t="s">
        <v>7</v>
      </c>
      <c r="E65" s="21" t="s">
        <v>63</v>
      </c>
      <c r="F65" s="27">
        <v>0</v>
      </c>
      <c r="G65" s="27">
        <v>0</v>
      </c>
      <c r="H65" s="27">
        <v>0</v>
      </c>
      <c r="I65" s="27">
        <f t="shared" si="9"/>
        <v>0</v>
      </c>
      <c r="J65" s="27">
        <v>0</v>
      </c>
      <c r="K65" s="27">
        <v>0</v>
      </c>
      <c r="L65" s="27"/>
      <c r="M65" s="69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f>SUM(J65:U65)</f>
        <v>0</v>
      </c>
    </row>
    <row r="66" spans="1:22" ht="13.5">
      <c r="A66" s="21">
        <v>30</v>
      </c>
      <c r="B66" s="22" t="s">
        <v>11</v>
      </c>
      <c r="C66" s="23" t="s">
        <v>7</v>
      </c>
      <c r="D66" s="24" t="s">
        <v>7</v>
      </c>
      <c r="E66" s="21" t="s">
        <v>64</v>
      </c>
      <c r="F66" s="27">
        <v>0</v>
      </c>
      <c r="G66" s="27">
        <v>0</v>
      </c>
      <c r="H66" s="27">
        <v>0</v>
      </c>
      <c r="I66" s="27">
        <f t="shared" si="9"/>
        <v>0</v>
      </c>
      <c r="J66" s="27">
        <v>0</v>
      </c>
      <c r="K66" s="27">
        <v>0</v>
      </c>
      <c r="L66" s="27"/>
      <c r="M66" s="69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f>SUM(J66:U66)</f>
        <v>0</v>
      </c>
    </row>
    <row r="67" spans="1:22" ht="13.5">
      <c r="A67" s="21">
        <v>30</v>
      </c>
      <c r="B67" s="22" t="s">
        <v>13</v>
      </c>
      <c r="C67" s="23" t="s">
        <v>7</v>
      </c>
      <c r="D67" s="22" t="s">
        <v>7</v>
      </c>
      <c r="E67" s="21" t="s">
        <v>65</v>
      </c>
      <c r="F67" s="27">
        <v>0</v>
      </c>
      <c r="G67" s="27">
        <v>0</v>
      </c>
      <c r="H67" s="27">
        <v>0</v>
      </c>
      <c r="I67" s="27">
        <f t="shared" si="9"/>
        <v>0</v>
      </c>
      <c r="J67" s="27">
        <v>0</v>
      </c>
      <c r="K67" s="27">
        <v>0</v>
      </c>
      <c r="L67" s="27"/>
      <c r="M67" s="69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f>SUM(J67:U67)</f>
        <v>0</v>
      </c>
    </row>
    <row r="68" spans="1:22" ht="13.5">
      <c r="A68" s="21">
        <v>30</v>
      </c>
      <c r="B68" s="22" t="s">
        <v>61</v>
      </c>
      <c r="C68" s="23" t="s">
        <v>7</v>
      </c>
      <c r="D68" s="22" t="s">
        <v>7</v>
      </c>
      <c r="E68" s="21" t="s">
        <v>66</v>
      </c>
      <c r="F68" s="27">
        <v>0</v>
      </c>
      <c r="G68" s="27">
        <v>0</v>
      </c>
      <c r="H68" s="27">
        <v>0</v>
      </c>
      <c r="I68" s="27">
        <f t="shared" si="9"/>
        <v>0</v>
      </c>
      <c r="J68" s="27">
        <v>0</v>
      </c>
      <c r="K68" s="27">
        <v>0</v>
      </c>
      <c r="L68" s="27"/>
      <c r="M68" s="69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f>SUM(J68:U68)</f>
        <v>0</v>
      </c>
    </row>
    <row r="69" spans="1:22" ht="13.5">
      <c r="A69" s="53">
        <v>31</v>
      </c>
      <c r="B69" s="54" t="s">
        <v>6</v>
      </c>
      <c r="C69" s="55" t="s">
        <v>7</v>
      </c>
      <c r="D69" s="54" t="s">
        <v>7</v>
      </c>
      <c r="E69" s="53" t="s">
        <v>67</v>
      </c>
      <c r="F69" s="74">
        <f>SUM(F70:F77)</f>
        <v>0</v>
      </c>
      <c r="G69" s="56">
        <f>SUM(G70:G77)</f>
        <v>0</v>
      </c>
      <c r="H69" s="56">
        <f>H70+H71+H72</f>
        <v>0</v>
      </c>
      <c r="I69" s="56">
        <f>I70+I71+I72</f>
        <v>0</v>
      </c>
      <c r="J69" s="56">
        <v>0</v>
      </c>
      <c r="K69" s="56"/>
      <c r="L69" s="56"/>
      <c r="M69" s="68">
        <v>0</v>
      </c>
      <c r="N69" s="56">
        <f aca="true" t="shared" si="12" ref="N69:T69">N70+N71+N72</f>
        <v>0</v>
      </c>
      <c r="O69" s="56">
        <f t="shared" si="12"/>
        <v>0</v>
      </c>
      <c r="P69" s="56">
        <f>P70+P71+P72</f>
        <v>0</v>
      </c>
      <c r="Q69" s="56">
        <f>Q70+Q71+Q72</f>
        <v>0</v>
      </c>
      <c r="R69" s="56">
        <f t="shared" si="12"/>
        <v>0</v>
      </c>
      <c r="S69" s="56">
        <f t="shared" si="12"/>
        <v>0</v>
      </c>
      <c r="T69" s="56">
        <f t="shared" si="12"/>
        <v>0</v>
      </c>
      <c r="U69" s="56">
        <f>U70+U71+U72</f>
        <v>0</v>
      </c>
      <c r="V69" s="56">
        <f>SUM(V70:V71)</f>
        <v>0</v>
      </c>
    </row>
    <row r="70" spans="1:22" ht="13.5">
      <c r="A70" s="21">
        <v>31</v>
      </c>
      <c r="B70" s="23" t="s">
        <v>9</v>
      </c>
      <c r="C70" s="23" t="s">
        <v>7</v>
      </c>
      <c r="D70" s="23" t="s">
        <v>7</v>
      </c>
      <c r="E70" s="25" t="s">
        <v>82</v>
      </c>
      <c r="F70" s="27">
        <v>0</v>
      </c>
      <c r="G70" s="27">
        <v>0</v>
      </c>
      <c r="H70" s="27">
        <v>0</v>
      </c>
      <c r="I70" s="27">
        <f t="shared" si="9"/>
        <v>0</v>
      </c>
      <c r="J70" s="27">
        <v>0</v>
      </c>
      <c r="K70" s="27">
        <v>0</v>
      </c>
      <c r="L70" s="27"/>
      <c r="M70" s="69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/>
      <c r="V70" s="27">
        <f>SUM(J70:U70)</f>
        <v>0</v>
      </c>
    </row>
    <row r="71" spans="1:22" ht="13.5">
      <c r="A71" s="21">
        <v>31</v>
      </c>
      <c r="B71" s="23" t="s">
        <v>11</v>
      </c>
      <c r="C71" s="23" t="s">
        <v>7</v>
      </c>
      <c r="D71" s="23" t="s">
        <v>7</v>
      </c>
      <c r="E71" s="25" t="s">
        <v>68</v>
      </c>
      <c r="F71" s="27">
        <v>0</v>
      </c>
      <c r="G71" s="27">
        <v>0</v>
      </c>
      <c r="H71" s="27">
        <v>0</v>
      </c>
      <c r="I71" s="27">
        <f t="shared" si="9"/>
        <v>0</v>
      </c>
      <c r="J71" s="27">
        <v>0</v>
      </c>
      <c r="K71" s="27">
        <v>0</v>
      </c>
      <c r="L71" s="27"/>
      <c r="M71" s="69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f>SUM(J71:U71)</f>
        <v>0</v>
      </c>
    </row>
    <row r="72" spans="1:22" ht="13.5">
      <c r="A72" s="21">
        <v>31</v>
      </c>
      <c r="B72" s="23" t="s">
        <v>13</v>
      </c>
      <c r="C72" s="23" t="s">
        <v>7</v>
      </c>
      <c r="D72" s="23" t="s">
        <v>7</v>
      </c>
      <c r="E72" s="25" t="s">
        <v>83</v>
      </c>
      <c r="F72" s="27">
        <v>0</v>
      </c>
      <c r="G72" s="27">
        <v>0</v>
      </c>
      <c r="H72" s="27">
        <v>0</v>
      </c>
      <c r="I72" s="27">
        <f t="shared" si="9"/>
        <v>0</v>
      </c>
      <c r="J72" s="27">
        <v>0</v>
      </c>
      <c r="K72" s="27">
        <v>0</v>
      </c>
      <c r="L72" s="27"/>
      <c r="M72" s="69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f>SUM(J72:U72)</f>
        <v>0</v>
      </c>
    </row>
    <row r="73" spans="1:22" ht="13.5">
      <c r="A73" s="53">
        <v>32</v>
      </c>
      <c r="B73" s="54" t="s">
        <v>6</v>
      </c>
      <c r="C73" s="55" t="s">
        <v>7</v>
      </c>
      <c r="D73" s="54" t="s">
        <v>7</v>
      </c>
      <c r="E73" s="53" t="s">
        <v>69</v>
      </c>
      <c r="F73" s="74">
        <f>SUM(F74:F81)</f>
        <v>0</v>
      </c>
      <c r="G73" s="56">
        <f>SUM(G74:G81)</f>
        <v>0</v>
      </c>
      <c r="H73" s="56">
        <f>SUM(H74:H77)</f>
        <v>0</v>
      </c>
      <c r="I73" s="56">
        <f>SUM(I74:I77)</f>
        <v>0</v>
      </c>
      <c r="J73" s="56">
        <v>0</v>
      </c>
      <c r="K73" s="56"/>
      <c r="L73" s="56"/>
      <c r="M73" s="68">
        <v>0</v>
      </c>
      <c r="N73" s="56">
        <f aca="true" t="shared" si="13" ref="N73:T73">SUM(N74:N77)</f>
        <v>0</v>
      </c>
      <c r="O73" s="56">
        <f t="shared" si="13"/>
        <v>0</v>
      </c>
      <c r="P73" s="56">
        <f>SUM(P74:P77)</f>
        <v>0</v>
      </c>
      <c r="Q73" s="56">
        <f>SUM(Q74:Q77)</f>
        <v>0</v>
      </c>
      <c r="R73" s="56">
        <f t="shared" si="13"/>
        <v>0</v>
      </c>
      <c r="S73" s="56">
        <f t="shared" si="13"/>
        <v>0</v>
      </c>
      <c r="T73" s="56">
        <f t="shared" si="13"/>
        <v>0</v>
      </c>
      <c r="U73" s="56">
        <f>SUM(U74:U77)</f>
        <v>0</v>
      </c>
      <c r="V73" s="56">
        <f>SUM(V74:V75)</f>
        <v>0</v>
      </c>
    </row>
    <row r="74" spans="1:22" ht="13.5">
      <c r="A74" s="21">
        <v>32</v>
      </c>
      <c r="B74" s="22" t="s">
        <v>11</v>
      </c>
      <c r="C74" s="23" t="s">
        <v>7</v>
      </c>
      <c r="D74" s="24" t="s">
        <v>7</v>
      </c>
      <c r="E74" s="21" t="s">
        <v>70</v>
      </c>
      <c r="F74" s="27">
        <v>0</v>
      </c>
      <c r="G74" s="27">
        <v>0</v>
      </c>
      <c r="H74" s="27">
        <v>0</v>
      </c>
      <c r="I74" s="27">
        <f t="shared" si="9"/>
        <v>0</v>
      </c>
      <c r="J74" s="27">
        <v>0</v>
      </c>
      <c r="K74" s="27">
        <v>0</v>
      </c>
      <c r="L74" s="27"/>
      <c r="M74" s="69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f>SUM(J74:U74)</f>
        <v>0</v>
      </c>
    </row>
    <row r="75" spans="1:22" ht="13.5">
      <c r="A75" s="21">
        <v>32</v>
      </c>
      <c r="B75" s="22" t="s">
        <v>25</v>
      </c>
      <c r="C75" s="23" t="s">
        <v>7</v>
      </c>
      <c r="D75" s="24" t="s">
        <v>7</v>
      </c>
      <c r="E75" s="21" t="s">
        <v>71</v>
      </c>
      <c r="F75" s="27">
        <v>0</v>
      </c>
      <c r="G75" s="27">
        <v>0</v>
      </c>
      <c r="H75" s="27">
        <v>0</v>
      </c>
      <c r="I75" s="27">
        <f t="shared" si="9"/>
        <v>0</v>
      </c>
      <c r="J75" s="27">
        <v>0</v>
      </c>
      <c r="K75" s="27">
        <v>0</v>
      </c>
      <c r="L75" s="27"/>
      <c r="M75" s="69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f>SUM(J75:U75)</f>
        <v>0</v>
      </c>
    </row>
    <row r="76" spans="1:22" ht="13.5">
      <c r="A76" s="21">
        <v>32</v>
      </c>
      <c r="B76" s="22" t="s">
        <v>27</v>
      </c>
      <c r="C76" s="23" t="s">
        <v>7</v>
      </c>
      <c r="D76" s="22" t="s">
        <v>7</v>
      </c>
      <c r="E76" s="21" t="s">
        <v>72</v>
      </c>
      <c r="F76" s="27">
        <v>0</v>
      </c>
      <c r="G76" s="27">
        <v>0</v>
      </c>
      <c r="H76" s="27">
        <v>0</v>
      </c>
      <c r="I76" s="27">
        <f t="shared" si="9"/>
        <v>0</v>
      </c>
      <c r="J76" s="27">
        <v>0</v>
      </c>
      <c r="K76" s="27">
        <v>0</v>
      </c>
      <c r="L76" s="27"/>
      <c r="M76" s="69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f>SUM(J76:U76)</f>
        <v>0</v>
      </c>
    </row>
    <row r="77" spans="1:22" ht="13.5">
      <c r="A77" s="21">
        <v>32</v>
      </c>
      <c r="B77" s="22" t="s">
        <v>61</v>
      </c>
      <c r="C77" s="23" t="s">
        <v>7</v>
      </c>
      <c r="D77" s="22" t="s">
        <v>7</v>
      </c>
      <c r="E77" s="21" t="s">
        <v>73</v>
      </c>
      <c r="F77" s="27">
        <v>0</v>
      </c>
      <c r="G77" s="27">
        <v>0</v>
      </c>
      <c r="H77" s="27">
        <v>0</v>
      </c>
      <c r="I77" s="27">
        <f t="shared" si="9"/>
        <v>0</v>
      </c>
      <c r="J77" s="27">
        <v>0</v>
      </c>
      <c r="K77" s="27">
        <v>0</v>
      </c>
      <c r="L77" s="27"/>
      <c r="M77" s="69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f>SUM(J77:U77)</f>
        <v>0</v>
      </c>
    </row>
    <row r="78" spans="1:22" ht="13.5">
      <c r="A78" s="53">
        <v>33</v>
      </c>
      <c r="B78" s="54" t="s">
        <v>6</v>
      </c>
      <c r="C78" s="55" t="s">
        <v>7</v>
      </c>
      <c r="D78" s="54" t="s">
        <v>7</v>
      </c>
      <c r="E78" s="53" t="s">
        <v>74</v>
      </c>
      <c r="F78" s="74">
        <f>SUM(F79:F86)</f>
        <v>0</v>
      </c>
      <c r="G78" s="56">
        <f>SUM(G79:G86)</f>
        <v>0</v>
      </c>
      <c r="H78" s="56">
        <f>SUM(H79:H84)</f>
        <v>0</v>
      </c>
      <c r="I78" s="56">
        <f>SUM(I79:I84)</f>
        <v>0</v>
      </c>
      <c r="J78" s="56">
        <v>0</v>
      </c>
      <c r="K78" s="56"/>
      <c r="L78" s="56"/>
      <c r="M78" s="68">
        <v>0</v>
      </c>
      <c r="N78" s="56">
        <f aca="true" t="shared" si="14" ref="N78:T78">SUM(N79:N84)</f>
        <v>0</v>
      </c>
      <c r="O78" s="56">
        <f t="shared" si="14"/>
        <v>0</v>
      </c>
      <c r="P78" s="56">
        <f>SUM(P79:P84)</f>
        <v>0</v>
      </c>
      <c r="Q78" s="56">
        <f>SUM(Q79:Q84)</f>
        <v>0</v>
      </c>
      <c r="R78" s="56">
        <f t="shared" si="14"/>
        <v>0</v>
      </c>
      <c r="S78" s="56">
        <f t="shared" si="14"/>
        <v>0</v>
      </c>
      <c r="T78" s="56">
        <f t="shared" si="14"/>
        <v>0</v>
      </c>
      <c r="U78" s="56">
        <f>SUM(U79:U84)</f>
        <v>0</v>
      </c>
      <c r="V78" s="56">
        <f>SUM(V79:V80)</f>
        <v>0</v>
      </c>
    </row>
    <row r="79" spans="1:22" ht="13.5">
      <c r="A79" s="21">
        <v>33</v>
      </c>
      <c r="B79" s="22" t="s">
        <v>9</v>
      </c>
      <c r="C79" s="23" t="s">
        <v>7</v>
      </c>
      <c r="D79" s="22" t="s">
        <v>7</v>
      </c>
      <c r="E79" s="21" t="s">
        <v>75</v>
      </c>
      <c r="F79" s="27">
        <v>0</v>
      </c>
      <c r="G79" s="27">
        <v>0</v>
      </c>
      <c r="H79" s="27">
        <v>0</v>
      </c>
      <c r="I79" s="27">
        <f t="shared" si="9"/>
        <v>0</v>
      </c>
      <c r="J79" s="27">
        <v>0</v>
      </c>
      <c r="K79" s="27">
        <v>0</v>
      </c>
      <c r="L79" s="27"/>
      <c r="M79" s="69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f aca="true" t="shared" si="15" ref="V79:V84">SUM(J79:U79)</f>
        <v>0</v>
      </c>
    </row>
    <row r="80" spans="1:22" ht="13.5">
      <c r="A80" s="21">
        <v>33</v>
      </c>
      <c r="B80" s="22" t="s">
        <v>13</v>
      </c>
      <c r="C80" s="23" t="s">
        <v>7</v>
      </c>
      <c r="D80" s="22" t="s">
        <v>7</v>
      </c>
      <c r="E80" s="21" t="s">
        <v>43</v>
      </c>
      <c r="F80" s="27">
        <v>0</v>
      </c>
      <c r="G80" s="27">
        <v>0</v>
      </c>
      <c r="H80" s="27">
        <v>0</v>
      </c>
      <c r="I80" s="27">
        <f t="shared" si="9"/>
        <v>0</v>
      </c>
      <c r="J80" s="27">
        <v>0</v>
      </c>
      <c r="K80" s="27">
        <v>0</v>
      </c>
      <c r="L80" s="27"/>
      <c r="M80" s="69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f t="shared" si="15"/>
        <v>0</v>
      </c>
    </row>
    <row r="81" spans="1:22" ht="13.5">
      <c r="A81" s="21">
        <v>33</v>
      </c>
      <c r="B81" s="22" t="s">
        <v>15</v>
      </c>
      <c r="C81" s="23" t="s">
        <v>7</v>
      </c>
      <c r="D81" s="22" t="s">
        <v>7</v>
      </c>
      <c r="E81" s="21" t="s">
        <v>44</v>
      </c>
      <c r="F81" s="27">
        <v>0</v>
      </c>
      <c r="G81" s="27">
        <v>0</v>
      </c>
      <c r="H81" s="27">
        <v>0</v>
      </c>
      <c r="I81" s="27">
        <f t="shared" si="9"/>
        <v>0</v>
      </c>
      <c r="J81" s="27">
        <v>0</v>
      </c>
      <c r="K81" s="27">
        <v>0</v>
      </c>
      <c r="L81" s="27"/>
      <c r="M81" s="69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f t="shared" si="15"/>
        <v>0</v>
      </c>
    </row>
    <row r="82" spans="1:22" ht="13.5">
      <c r="A82" s="21">
        <v>33</v>
      </c>
      <c r="B82" s="22" t="s">
        <v>23</v>
      </c>
      <c r="C82" s="23" t="s">
        <v>7</v>
      </c>
      <c r="D82" s="22" t="s">
        <v>7</v>
      </c>
      <c r="E82" s="21" t="s">
        <v>45</v>
      </c>
      <c r="F82" s="27">
        <v>0</v>
      </c>
      <c r="G82" s="27">
        <v>0</v>
      </c>
      <c r="H82" s="27">
        <v>0</v>
      </c>
      <c r="I82" s="27">
        <f t="shared" si="9"/>
        <v>0</v>
      </c>
      <c r="J82" s="27">
        <v>0</v>
      </c>
      <c r="K82" s="27">
        <v>0</v>
      </c>
      <c r="L82" s="27"/>
      <c r="M82" s="69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f t="shared" si="15"/>
        <v>0</v>
      </c>
    </row>
    <row r="83" spans="1:22" ht="13.5">
      <c r="A83" s="21">
        <v>33</v>
      </c>
      <c r="B83" s="22" t="s">
        <v>25</v>
      </c>
      <c r="C83" s="23" t="s">
        <v>7</v>
      </c>
      <c r="D83" s="22" t="s">
        <v>7</v>
      </c>
      <c r="E83" s="21" t="s">
        <v>46</v>
      </c>
      <c r="F83" s="27">
        <v>0</v>
      </c>
      <c r="G83" s="27">
        <v>0</v>
      </c>
      <c r="H83" s="27">
        <v>0</v>
      </c>
      <c r="I83" s="27">
        <f t="shared" si="9"/>
        <v>0</v>
      </c>
      <c r="J83" s="27">
        <v>0</v>
      </c>
      <c r="K83" s="27">
        <v>0</v>
      </c>
      <c r="L83" s="27"/>
      <c r="M83" s="69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f t="shared" si="15"/>
        <v>0</v>
      </c>
    </row>
    <row r="84" spans="1:22" ht="13.5">
      <c r="A84" s="21">
        <v>33</v>
      </c>
      <c r="B84" s="22" t="s">
        <v>27</v>
      </c>
      <c r="C84" s="23" t="s">
        <v>7</v>
      </c>
      <c r="D84" s="22" t="s">
        <v>7</v>
      </c>
      <c r="E84" s="21" t="s">
        <v>47</v>
      </c>
      <c r="F84" s="27">
        <v>0</v>
      </c>
      <c r="G84" s="27">
        <v>0</v>
      </c>
      <c r="H84" s="27">
        <v>0</v>
      </c>
      <c r="I84" s="27">
        <f t="shared" si="9"/>
        <v>0</v>
      </c>
      <c r="J84" s="27">
        <v>0</v>
      </c>
      <c r="K84" s="27">
        <v>0</v>
      </c>
      <c r="L84" s="27"/>
      <c r="M84" s="69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f t="shared" si="15"/>
        <v>0</v>
      </c>
    </row>
    <row r="85" spans="1:22" ht="13.5">
      <c r="A85" s="53">
        <v>34</v>
      </c>
      <c r="B85" s="54" t="s">
        <v>6</v>
      </c>
      <c r="C85" s="55" t="s">
        <v>7</v>
      </c>
      <c r="D85" s="54" t="s">
        <v>7</v>
      </c>
      <c r="E85" s="53" t="s">
        <v>76</v>
      </c>
      <c r="F85" s="74">
        <f>SUM(F86:F89)</f>
        <v>0</v>
      </c>
      <c r="G85" s="56">
        <f>SUM(G86:G89)</f>
        <v>0</v>
      </c>
      <c r="H85" s="56">
        <f>SUM(H86:H89)</f>
        <v>0</v>
      </c>
      <c r="I85" s="56">
        <f>SUM(I86:I89)</f>
        <v>27444</v>
      </c>
      <c r="J85" s="56">
        <v>0</v>
      </c>
      <c r="K85" s="56"/>
      <c r="L85" s="56"/>
      <c r="M85" s="68">
        <v>0</v>
      </c>
      <c r="N85" s="56">
        <f aca="true" t="shared" si="16" ref="N85:T85">SUM(N86:N89)</f>
        <v>0</v>
      </c>
      <c r="O85" s="56">
        <f t="shared" si="16"/>
        <v>0</v>
      </c>
      <c r="P85" s="56">
        <f>SUM(P86:P89)</f>
        <v>0</v>
      </c>
      <c r="Q85" s="56">
        <f>SUM(Q86:Q89)</f>
        <v>0</v>
      </c>
      <c r="R85" s="56">
        <f t="shared" si="16"/>
        <v>0</v>
      </c>
      <c r="S85" s="56">
        <f t="shared" si="16"/>
        <v>0</v>
      </c>
      <c r="T85" s="56">
        <f t="shared" si="16"/>
        <v>0</v>
      </c>
      <c r="U85" s="56">
        <f>SUM(U86:U89)</f>
        <v>0</v>
      </c>
      <c r="V85" s="56">
        <f>SUM(V86:V89)</f>
        <v>-3761</v>
      </c>
    </row>
    <row r="86" spans="1:22" ht="13.5">
      <c r="A86" s="21">
        <v>34</v>
      </c>
      <c r="B86" s="22" t="s">
        <v>9</v>
      </c>
      <c r="C86" s="23" t="s">
        <v>7</v>
      </c>
      <c r="D86" s="22" t="s">
        <v>7</v>
      </c>
      <c r="E86" s="21" t="s">
        <v>77</v>
      </c>
      <c r="F86" s="27">
        <v>0</v>
      </c>
      <c r="G86" s="27">
        <v>0</v>
      </c>
      <c r="H86" s="27">
        <v>0</v>
      </c>
      <c r="I86" s="27">
        <f t="shared" si="9"/>
        <v>0</v>
      </c>
      <c r="J86" s="27">
        <v>0</v>
      </c>
      <c r="K86" s="27">
        <v>0</v>
      </c>
      <c r="L86" s="27"/>
      <c r="M86" s="69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f>SUM(J86:U86)</f>
        <v>0</v>
      </c>
    </row>
    <row r="87" spans="1:22" ht="13.5">
      <c r="A87" s="21">
        <v>34</v>
      </c>
      <c r="B87" s="22" t="s">
        <v>13</v>
      </c>
      <c r="C87" s="23" t="s">
        <v>7</v>
      </c>
      <c r="D87" s="22" t="s">
        <v>7</v>
      </c>
      <c r="E87" s="21" t="s">
        <v>78</v>
      </c>
      <c r="F87" s="27">
        <v>0</v>
      </c>
      <c r="G87" s="27">
        <v>0</v>
      </c>
      <c r="H87" s="27">
        <v>0</v>
      </c>
      <c r="I87" s="27">
        <f t="shared" si="9"/>
        <v>0</v>
      </c>
      <c r="J87" s="27">
        <v>0</v>
      </c>
      <c r="K87" s="27">
        <v>0</v>
      </c>
      <c r="L87" s="27"/>
      <c r="M87" s="69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f>SUM(J87:U87)</f>
        <v>0</v>
      </c>
    </row>
    <row r="88" spans="1:22" ht="13.5">
      <c r="A88" s="21">
        <v>34</v>
      </c>
      <c r="B88" s="22" t="s">
        <v>23</v>
      </c>
      <c r="C88" s="23" t="s">
        <v>7</v>
      </c>
      <c r="D88" s="22" t="s">
        <v>7</v>
      </c>
      <c r="E88" s="21" t="s">
        <v>79</v>
      </c>
      <c r="F88" s="27">
        <v>0</v>
      </c>
      <c r="G88" s="27">
        <v>0</v>
      </c>
      <c r="H88" s="27">
        <v>0</v>
      </c>
      <c r="I88" s="27">
        <f t="shared" si="9"/>
        <v>0</v>
      </c>
      <c r="J88" s="27">
        <v>0</v>
      </c>
      <c r="K88" s="27">
        <v>0</v>
      </c>
      <c r="L88" s="27"/>
      <c r="M88" s="69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/>
      <c r="U88" s="27"/>
      <c r="V88" s="27">
        <f>SUM(J88:U88)</f>
        <v>0</v>
      </c>
    </row>
    <row r="89" spans="1:22" ht="13.5">
      <c r="A89" s="21">
        <v>34</v>
      </c>
      <c r="B89" s="22" t="s">
        <v>27</v>
      </c>
      <c r="C89" s="23" t="s">
        <v>7</v>
      </c>
      <c r="D89" s="22" t="s">
        <v>7</v>
      </c>
      <c r="E89" s="21" t="s">
        <v>80</v>
      </c>
      <c r="F89" s="27">
        <v>0</v>
      </c>
      <c r="G89" s="27">
        <v>0</v>
      </c>
      <c r="H89" s="27">
        <v>0</v>
      </c>
      <c r="I89" s="27">
        <v>27444</v>
      </c>
      <c r="J89" s="27"/>
      <c r="K89" s="27">
        <v>-3761</v>
      </c>
      <c r="L89" s="27"/>
      <c r="M89" s="69">
        <v>0</v>
      </c>
      <c r="N89" s="27"/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f>SUM(J89:U89)</f>
        <v>-3761</v>
      </c>
    </row>
    <row r="90" spans="1:22" ht="13.5" thickBot="1">
      <c r="A90" s="61">
        <v>35</v>
      </c>
      <c r="B90" s="62" t="s">
        <v>6</v>
      </c>
      <c r="C90" s="63" t="s">
        <v>7</v>
      </c>
      <c r="D90" s="62" t="s">
        <v>7</v>
      </c>
      <c r="E90" s="61" t="s">
        <v>81</v>
      </c>
      <c r="F90" s="75">
        <v>4000</v>
      </c>
      <c r="G90" s="56">
        <f>F90</f>
        <v>4000</v>
      </c>
      <c r="H90" s="57">
        <v>0</v>
      </c>
      <c r="I90" s="57">
        <f>F90</f>
        <v>4000</v>
      </c>
      <c r="J90" s="57">
        <v>0</v>
      </c>
      <c r="K90" s="57"/>
      <c r="L90" s="57"/>
      <c r="M90" s="70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6"/>
    </row>
    <row r="91" spans="1:22" ht="15" customHeight="1">
      <c r="A91" s="85" t="s">
        <v>89</v>
      </c>
      <c r="B91" s="86"/>
      <c r="C91" s="86"/>
      <c r="D91" s="86"/>
      <c r="E91" s="87"/>
      <c r="F91" s="59">
        <f>SUM(F21+F26+F39+F42+F49+F51+F55+F64+F69+F73+F78+F85+F90)</f>
        <v>4055400</v>
      </c>
      <c r="G91" s="66">
        <f>SUM(G21+G26+G39+G42+G49+G51+G55+G64+G69+G73+G78+G85+G90)</f>
        <v>17000</v>
      </c>
      <c r="H91" s="66">
        <f>SUM(H21+H26+H39+H42+H49+H51+H55+H64+H69+H73+H78+H85+H90)</f>
        <v>0</v>
      </c>
      <c r="I91" s="66">
        <f>SUM(I21+I26+I39+I42+I49+I51+I55+I64+I69+I73+I78+I85+I90)</f>
        <v>4398056</v>
      </c>
      <c r="J91" s="66">
        <f>J21+J26+J39+J55+J89</f>
        <v>398287</v>
      </c>
      <c r="K91" s="66">
        <f>K21+K26+K39+K55+K89</f>
        <v>306649</v>
      </c>
      <c r="L91" s="66">
        <f>L21+L26+L39+L55+L89</f>
        <v>338544</v>
      </c>
      <c r="M91" s="66">
        <f>M21+M26+M39+M55+M89</f>
        <v>338114</v>
      </c>
      <c r="N91" s="66">
        <f aca="true" t="shared" si="17" ref="N91:U91">SUM(N21+N26+N39+N42+N49+N51+N55+N64+N69+N73+N78+N85+N90)</f>
        <v>338759</v>
      </c>
      <c r="O91" s="66">
        <f t="shared" si="17"/>
        <v>347346</v>
      </c>
      <c r="P91" s="66">
        <f t="shared" si="17"/>
        <v>369629</v>
      </c>
      <c r="Q91" s="58">
        <f t="shared" si="17"/>
        <v>383846</v>
      </c>
      <c r="R91" s="59">
        <f t="shared" si="17"/>
        <v>0</v>
      </c>
      <c r="S91" s="66">
        <f t="shared" si="17"/>
        <v>0</v>
      </c>
      <c r="T91" s="58">
        <f t="shared" si="17"/>
        <v>0</v>
      </c>
      <c r="U91" s="58">
        <f t="shared" si="17"/>
        <v>0</v>
      </c>
      <c r="V91" s="48">
        <f>SUM(V21+V26+V39+V42+V49+V51+V55+V64+V69+V73+V78+V85+V90)</f>
        <v>2821174</v>
      </c>
    </row>
    <row r="92" spans="1:22" ht="6.75" customHeight="1" thickBot="1">
      <c r="A92" s="45"/>
      <c r="B92" s="46"/>
      <c r="C92" s="46"/>
      <c r="D92" s="46"/>
      <c r="E92" s="64"/>
      <c r="F92" s="60"/>
      <c r="G92" s="73"/>
      <c r="H92" s="72"/>
      <c r="I92" s="67"/>
      <c r="J92" s="67"/>
      <c r="K92" s="67"/>
      <c r="L92" s="67"/>
      <c r="M92" s="67"/>
      <c r="N92" s="72"/>
      <c r="O92" s="72"/>
      <c r="P92" s="72"/>
      <c r="Q92" s="71"/>
      <c r="R92" s="76"/>
      <c r="S92" s="72"/>
      <c r="T92" s="71"/>
      <c r="U92" s="71"/>
      <c r="V92" s="49"/>
    </row>
    <row r="93" spans="1:22" ht="14.25">
      <c r="A93" s="28"/>
      <c r="B93" s="29"/>
      <c r="C93" s="29"/>
      <c r="D93" s="29"/>
      <c r="E93" s="30"/>
      <c r="F93" s="31"/>
      <c r="G93" s="31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</row>
    <row r="94" spans="1:23" ht="14.25">
      <c r="A94" s="77"/>
      <c r="B94" s="29"/>
      <c r="C94" s="29"/>
      <c r="D94" s="29"/>
      <c r="E94" s="30"/>
      <c r="F94" s="31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20"/>
    </row>
    <row r="95" spans="1:23" ht="14.25">
      <c r="A95" s="28"/>
      <c r="B95" s="29"/>
      <c r="C95" s="29"/>
      <c r="D95" s="29"/>
      <c r="E95" s="30"/>
      <c r="F95" s="31"/>
      <c r="G95" s="31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20"/>
    </row>
    <row r="96" spans="1:22" ht="14.25">
      <c r="A96" s="28"/>
      <c r="B96" s="29"/>
      <c r="C96" s="29"/>
      <c r="D96" s="29"/>
      <c r="E96" s="30"/>
      <c r="F96" s="31"/>
      <c r="G96" s="31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</row>
    <row r="97" spans="1:22" ht="14.25">
      <c r="A97" s="28"/>
      <c r="B97" s="29"/>
      <c r="C97" s="29"/>
      <c r="D97" s="29"/>
      <c r="E97" s="30"/>
      <c r="F97" s="31"/>
      <c r="G97" s="3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</row>
    <row r="98" spans="1:22" ht="13.5">
      <c r="A98" s="34"/>
      <c r="B98" s="35"/>
      <c r="C98" s="35"/>
      <c r="D98" s="35"/>
      <c r="E98" s="36"/>
      <c r="F98" s="37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9"/>
    </row>
    <row r="99" spans="1:22" ht="14.25">
      <c r="A99" s="28"/>
      <c r="B99" s="29"/>
      <c r="C99" s="29"/>
      <c r="D99" s="29"/>
      <c r="E99" s="30"/>
      <c r="F99" s="31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</row>
    <row r="100" spans="1:22" ht="14.25">
      <c r="A100" s="28"/>
      <c r="B100" s="29"/>
      <c r="C100" s="29"/>
      <c r="D100" s="29"/>
      <c r="E100" s="30"/>
      <c r="F100" s="31"/>
      <c r="G100" s="3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</row>
    <row r="101" spans="1:22" ht="14.25">
      <c r="A101" s="28"/>
      <c r="B101" s="29"/>
      <c r="C101" s="29"/>
      <c r="D101" s="29"/>
      <c r="E101" s="30"/>
      <c r="F101" s="31"/>
      <c r="G101" s="3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</row>
    <row r="102" spans="1:22" ht="14.25">
      <c r="A102" s="28"/>
      <c r="B102" s="29"/>
      <c r="C102" s="29"/>
      <c r="D102" s="29"/>
      <c r="E102" s="30"/>
      <c r="F102" s="31"/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</row>
    <row r="103" spans="1:22" ht="13.5">
      <c r="A103" s="34"/>
      <c r="B103" s="35"/>
      <c r="C103" s="35"/>
      <c r="D103" s="40"/>
      <c r="E103" s="36"/>
      <c r="F103" s="41"/>
      <c r="G103" s="4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9"/>
    </row>
    <row r="104" spans="1:22" ht="15">
      <c r="A104" s="83"/>
      <c r="B104" s="83"/>
      <c r="C104" s="83"/>
      <c r="D104" s="83"/>
      <c r="E104" s="83"/>
      <c r="F104" s="42"/>
      <c r="G104" s="42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4"/>
    </row>
    <row r="106" ht="12.75">
      <c r="V106" s="20"/>
    </row>
  </sheetData>
  <sheetProtection/>
  <mergeCells count="10">
    <mergeCell ref="A1:C6"/>
    <mergeCell ref="D3:E3"/>
    <mergeCell ref="D4:E4"/>
    <mergeCell ref="A8:V8"/>
    <mergeCell ref="A104:E104"/>
    <mergeCell ref="A13:D13"/>
    <mergeCell ref="A14:D14"/>
    <mergeCell ref="A91:E91"/>
    <mergeCell ref="A12:E12"/>
    <mergeCell ref="A17:E17"/>
  </mergeCells>
  <printOptions/>
  <pageMargins left="0.7480314960629921" right="0.7480314960629921" top="0.31496062992125984" bottom="0.4330708661417323" header="0" footer="0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mcruz</dc:creator>
  <cp:keywords/>
  <dc:description/>
  <cp:lastModifiedBy>ADMISTRATIVO</cp:lastModifiedBy>
  <cp:lastPrinted>2010-04-05T20:32:42Z</cp:lastPrinted>
  <dcterms:created xsi:type="dcterms:W3CDTF">2009-03-10T13:46:56Z</dcterms:created>
  <dcterms:modified xsi:type="dcterms:W3CDTF">2018-09-12T19:21:26Z</dcterms:modified>
  <cp:category/>
  <cp:version/>
  <cp:contentType/>
  <cp:contentStatus/>
</cp:coreProperties>
</file>